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D:\OneDrive - DSSL\DSSL delo\razpisi, projekti in sofinanciranja\Javna naročila\2022 gradnja dodatnih prostorov\projektantka\"/>
    </mc:Choice>
  </mc:AlternateContent>
  <xr:revisionPtr revIDLastSave="0" documentId="8_{CDA80266-BA32-4B9A-935B-F5873583050D}" xr6:coauthVersionLast="36" xr6:coauthVersionMax="36" xr10:uidLastSave="{00000000-0000-0000-0000-000000000000}"/>
  <bookViews>
    <workbookView xWindow="0" yWindow="0" windowWidth="38400" windowHeight="17625" xr2:uid="{00000000-000D-0000-FFFF-FFFF00000000}"/>
  </bookViews>
  <sheets>
    <sheet name="SKUPNA REKAPITULACIJA" sheetId="2" r:id="rId1"/>
    <sheet name="GRADBENO OBRTNIŠKA DELA" sheetId="1" r:id="rId2"/>
    <sheet name="rekapitulacija elektro" sheetId="4" r:id="rId3"/>
    <sheet name="sd elektroinstalacije" sheetId="5" r:id="rId4"/>
    <sheet name="elektroinstalacije" sheetId="6" r:id="rId5"/>
    <sheet name="strojne instalacije" sheetId="8" r:id="rId6"/>
  </sheets>
  <definedNames>
    <definedName name="_Hlk108001572" localSheetId="0">'SKUPNA REKAPITULACIJA'!$B$7</definedName>
    <definedName name="_xlnm.Print_Area" localSheetId="4">elektroinstalacije!$A$1:$G$270</definedName>
    <definedName name="_xlnm.Print_Area" localSheetId="1">'GRADBENO OBRTNIŠKA DELA'!$A$1:$E$532</definedName>
    <definedName name="_xlnm.Print_Area" localSheetId="2">'rekapitulacija elektro'!$A$1:$D$29</definedName>
    <definedName name="_xlnm.Print_Titles" localSheetId="4">elektroinstalacije!$1:$1</definedName>
    <definedName name="_xlnm.Print_Titles" localSheetId="5">'strojne instalacije'!$1:$5</definedName>
  </definedNames>
  <calcPr calcId="191029"/>
</workbook>
</file>

<file path=xl/calcChain.xml><?xml version="1.0" encoding="utf-8"?>
<calcChain xmlns="http://schemas.openxmlformats.org/spreadsheetml/2006/main">
  <c r="E55" i="2" l="1"/>
  <c r="B571" i="8"/>
  <c r="F554" i="8"/>
  <c r="F552" i="8"/>
  <c r="F550" i="8"/>
  <c r="F548" i="8"/>
  <c r="F545" i="8"/>
  <c r="F541" i="8"/>
  <c r="F539" i="8"/>
  <c r="F536" i="8"/>
  <c r="F535" i="8"/>
  <c r="F532" i="8"/>
  <c r="F527" i="8"/>
  <c r="F498" i="8"/>
  <c r="F497" i="8"/>
  <c r="F494" i="8"/>
  <c r="F491" i="8"/>
  <c r="F488" i="8"/>
  <c r="F486" i="8"/>
  <c r="F484" i="8"/>
  <c r="F481" i="8"/>
  <c r="F480" i="8"/>
  <c r="F479" i="8"/>
  <c r="F478" i="8"/>
  <c r="F477" i="8"/>
  <c r="F476" i="8"/>
  <c r="F475" i="8"/>
  <c r="F472" i="8"/>
  <c r="F469" i="8"/>
  <c r="F468" i="8"/>
  <c r="F467" i="8"/>
  <c r="F464" i="8"/>
  <c r="F462" i="8"/>
  <c r="F460" i="8"/>
  <c r="F556" i="8" s="1"/>
  <c r="F458" i="8"/>
  <c r="F456" i="8"/>
  <c r="F454" i="8"/>
  <c r="F437" i="8"/>
  <c r="F425" i="8"/>
  <c r="F423" i="8"/>
  <c r="B391" i="8"/>
  <c r="B583" i="8" s="1"/>
  <c r="F375" i="8"/>
  <c r="F373" i="8"/>
  <c r="F371" i="8"/>
  <c r="F369" i="8"/>
  <c r="F367" i="8"/>
  <c r="F365" i="8"/>
  <c r="F359" i="8"/>
  <c r="F352" i="8"/>
  <c r="F348" i="8"/>
  <c r="F344" i="8"/>
  <c r="F342" i="8"/>
  <c r="F340" i="8"/>
  <c r="F338" i="8"/>
  <c r="F335" i="8"/>
  <c r="F332" i="8"/>
  <c r="F329" i="8"/>
  <c r="F328" i="8"/>
  <c r="F325" i="8"/>
  <c r="F324" i="8"/>
  <c r="F323" i="8"/>
  <c r="F320" i="8"/>
  <c r="F316" i="8"/>
  <c r="F311" i="8"/>
  <c r="F305" i="8"/>
  <c r="F302" i="8"/>
  <c r="F301" i="8"/>
  <c r="F298" i="8"/>
  <c r="F292" i="8"/>
  <c r="F288" i="8"/>
  <c r="F284" i="8"/>
  <c r="F280" i="8"/>
  <c r="F276" i="8"/>
  <c r="F273" i="8"/>
  <c r="F272" i="8"/>
  <c r="F269" i="8"/>
  <c r="F266" i="8"/>
  <c r="F260" i="8"/>
  <c r="F257" i="8"/>
  <c r="F235" i="8"/>
  <c r="F376" i="8" s="1"/>
  <c r="B212" i="8"/>
  <c r="B581" i="8" s="1"/>
  <c r="F196" i="8"/>
  <c r="F194" i="8"/>
  <c r="F192" i="8"/>
  <c r="F190" i="8"/>
  <c r="F188" i="8"/>
  <c r="F186" i="8"/>
  <c r="F184" i="8"/>
  <c r="F181" i="8"/>
  <c r="F179" i="8"/>
  <c r="F177" i="8"/>
  <c r="F175" i="8"/>
  <c r="F173" i="8"/>
  <c r="F170" i="8"/>
  <c r="F168" i="8"/>
  <c r="F165" i="8"/>
  <c r="F164" i="8"/>
  <c r="F160" i="8"/>
  <c r="F157" i="8"/>
  <c r="F154" i="8"/>
  <c r="F151" i="8"/>
  <c r="F149" i="8"/>
  <c r="F147" i="8"/>
  <c r="F145" i="8"/>
  <c r="F144" i="8"/>
  <c r="F140" i="8"/>
  <c r="F139" i="8"/>
  <c r="F198" i="8" s="1"/>
  <c r="B97" i="8"/>
  <c r="B579" i="8" s="1"/>
  <c r="F85" i="8"/>
  <c r="F83" i="8"/>
  <c r="F81" i="8"/>
  <c r="F79" i="8"/>
  <c r="F77" i="8"/>
  <c r="F75" i="8"/>
  <c r="F73" i="8"/>
  <c r="F71" i="8"/>
  <c r="F68" i="8"/>
  <c r="F66" i="8"/>
  <c r="F65" i="8"/>
  <c r="F62" i="8"/>
  <c r="F61" i="8"/>
  <c r="F58" i="8"/>
  <c r="F55" i="8"/>
  <c r="F53" i="8"/>
  <c r="F50" i="8"/>
  <c r="F48" i="8"/>
  <c r="F46" i="8"/>
  <c r="F87" i="8" s="1"/>
  <c r="G30" i="4"/>
  <c r="G270" i="6"/>
  <c r="D30" i="4"/>
  <c r="D27" i="4"/>
  <c r="D26" i="4"/>
  <c r="D25" i="4"/>
  <c r="D24" i="4"/>
  <c r="D23" i="4"/>
  <c r="D22" i="4"/>
  <c r="D21" i="4"/>
  <c r="D20" i="4"/>
  <c r="G254" i="6"/>
  <c r="G252" i="6"/>
  <c r="G250" i="6"/>
  <c r="G248" i="6"/>
  <c r="G246" i="6"/>
  <c r="G256" i="6" s="1"/>
  <c r="G268" i="6" s="1"/>
  <c r="G241" i="6"/>
  <c r="G267" i="6" s="1"/>
  <c r="G239" i="6"/>
  <c r="G238" i="6"/>
  <c r="G237" i="6"/>
  <c r="G235" i="6"/>
  <c r="G233" i="6"/>
  <c r="G232" i="6"/>
  <c r="G223" i="6"/>
  <c r="G222" i="6"/>
  <c r="G221" i="6"/>
  <c r="G220" i="6"/>
  <c r="G219" i="6"/>
  <c r="G218" i="6"/>
  <c r="G217" i="6"/>
  <c r="G216" i="6"/>
  <c r="G215" i="6"/>
  <c r="G214" i="6"/>
  <c r="G213" i="6"/>
  <c r="G212" i="6"/>
  <c r="G211" i="6"/>
  <c r="G210" i="6"/>
  <c r="G209" i="6"/>
  <c r="G208" i="6"/>
  <c r="G207" i="6"/>
  <c r="G225" i="6" s="1"/>
  <c r="G266" i="6" s="1"/>
  <c r="G206" i="6"/>
  <c r="G197" i="6"/>
  <c r="G195" i="6"/>
  <c r="G193" i="6"/>
  <c r="G189" i="6"/>
  <c r="G187" i="6"/>
  <c r="G184" i="6"/>
  <c r="G182" i="6"/>
  <c r="G179" i="6"/>
  <c r="G177" i="6"/>
  <c r="G175" i="6"/>
  <c r="G173" i="6"/>
  <c r="G171" i="6"/>
  <c r="G169" i="6"/>
  <c r="G167" i="6"/>
  <c r="G199" i="6" s="1"/>
  <c r="G265" i="6" s="1"/>
  <c r="G150" i="6"/>
  <c r="G148" i="6"/>
  <c r="G146" i="6"/>
  <c r="G144" i="6"/>
  <c r="G142" i="6"/>
  <c r="G140"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52" i="6" s="1"/>
  <c r="G264" i="6" s="1"/>
  <c r="G102" i="6"/>
  <c r="G90" i="6"/>
  <c r="G88" i="6"/>
  <c r="G86" i="6"/>
  <c r="G84" i="6"/>
  <c r="G82" i="6"/>
  <c r="G80" i="6"/>
  <c r="G78" i="6"/>
  <c r="G76" i="6"/>
  <c r="G74" i="6"/>
  <c r="G72" i="6"/>
  <c r="G70" i="6"/>
  <c r="G68" i="6"/>
  <c r="G66" i="6"/>
  <c r="G64" i="6"/>
  <c r="G92" i="6" s="1"/>
  <c r="G263" i="6" s="1"/>
  <c r="G55" i="6"/>
  <c r="G53" i="6"/>
  <c r="G50" i="6"/>
  <c r="G48" i="6"/>
  <c r="G46" i="6"/>
  <c r="G44" i="6"/>
  <c r="G57" i="6" s="1"/>
  <c r="G262" i="6" s="1"/>
  <c r="G32" i="6"/>
  <c r="G30" i="6"/>
  <c r="G35" i="6" s="1"/>
  <c r="G261" i="6" s="1"/>
  <c r="E51" i="2"/>
  <c r="E49" i="2"/>
  <c r="E47" i="2"/>
  <c r="E305" i="1"/>
  <c r="F384" i="8" l="1"/>
  <c r="F382" i="8"/>
  <c r="F380" i="8"/>
  <c r="F378" i="8"/>
  <c r="F391" i="8" s="1"/>
  <c r="F583" i="8" s="1"/>
  <c r="F92" i="8"/>
  <c r="F90" i="8"/>
  <c r="F97" i="8" s="1"/>
  <c r="F579" i="8" s="1"/>
  <c r="F587" i="8" s="1"/>
  <c r="F88" i="8"/>
  <c r="F94" i="8"/>
  <c r="F202" i="8"/>
  <c r="F212" i="8" s="1"/>
  <c r="F581" i="8" s="1"/>
  <c r="F200" i="8"/>
  <c r="F204" i="8"/>
  <c r="F206" i="8"/>
  <c r="F571" i="8"/>
  <c r="F585" i="8" s="1"/>
  <c r="F560" i="8"/>
  <c r="F562" i="8"/>
  <c r="F558" i="8"/>
  <c r="E53" i="2"/>
  <c r="E57" i="2" s="1"/>
  <c r="E59" i="2" s="1"/>
  <c r="E500" i="1"/>
  <c r="E231" i="1"/>
  <c r="E498" i="1"/>
  <c r="E502" i="1" s="1"/>
  <c r="E26" i="1" s="1"/>
  <c r="F589" i="8" l="1"/>
  <c r="F591" i="8" s="1"/>
  <c r="E60" i="2"/>
  <c r="E61" i="2" l="1"/>
  <c r="E63" i="2" s="1"/>
  <c r="E449" i="1" l="1"/>
  <c r="C400" i="1"/>
  <c r="C399" i="1"/>
  <c r="C397" i="1"/>
  <c r="E170" i="1"/>
  <c r="E439" i="1"/>
  <c r="E96" i="1"/>
  <c r="E98" i="1"/>
  <c r="E100" i="1"/>
  <c r="E102" i="1"/>
  <c r="E104" i="1"/>
  <c r="E106" i="1"/>
  <c r="E108" i="1"/>
  <c r="E110" i="1"/>
  <c r="E112" i="1"/>
  <c r="E114" i="1"/>
  <c r="E50" i="1"/>
  <c r="E52" i="1"/>
  <c r="E54" i="1"/>
  <c r="E56" i="1"/>
  <c r="E58" i="1"/>
  <c r="E21" i="1"/>
  <c r="E331" i="1"/>
  <c r="E303" i="1" l="1"/>
  <c r="E301" i="1"/>
  <c r="C269" i="1"/>
  <c r="E362" i="1" l="1"/>
  <c r="E271" i="1"/>
  <c r="E521" i="1"/>
  <c r="E443" i="1"/>
  <c r="E446" i="1"/>
  <c r="E143" i="1"/>
  <c r="E527" i="1"/>
  <c r="E525" i="1"/>
  <c r="E226" i="1" l="1"/>
  <c r="E225" i="1"/>
  <c r="E467" i="1"/>
  <c r="E465" i="1"/>
  <c r="E299" i="1"/>
  <c r="E179" i="1"/>
  <c r="E141" i="1"/>
  <c r="E329" i="1"/>
  <c r="E327" i="1"/>
  <c r="E325" i="1"/>
  <c r="E323" i="1"/>
  <c r="E403" i="1"/>
  <c r="E401" i="1"/>
  <c r="E294" i="1"/>
  <c r="E290" i="1"/>
  <c r="E333" i="1" l="1"/>
  <c r="E20" i="1" s="1"/>
  <c r="E469" i="1"/>
  <c r="E24" i="1" s="1"/>
  <c r="E360" i="1" l="1"/>
  <c r="E177" i="1"/>
  <c r="E265" i="1"/>
  <c r="E263" i="1"/>
  <c r="E267" i="1"/>
  <c r="E261" i="1"/>
  <c r="E259" i="1"/>
  <c r="E257" i="1"/>
  <c r="E222" i="1"/>
  <c r="E229" i="1"/>
  <c r="E218" i="1"/>
  <c r="E94" i="1"/>
  <c r="E92" i="1"/>
  <c r="B529" i="1" l="1"/>
  <c r="E88" i="1"/>
  <c r="E134" i="1" l="1"/>
  <c r="E136" i="1"/>
  <c r="E139" i="1"/>
  <c r="E145" i="1" l="1"/>
  <c r="E523" i="1"/>
  <c r="E519" i="1"/>
  <c r="E441" i="1"/>
  <c r="E436" i="1"/>
  <c r="E433" i="1"/>
  <c r="E399" i="1"/>
  <c r="E397" i="1"/>
  <c r="E358" i="1"/>
  <c r="E364" i="1" s="1"/>
  <c r="E297" i="1"/>
  <c r="E292" i="1"/>
  <c r="E269" i="1"/>
  <c r="E255" i="1"/>
  <c r="E488" i="1"/>
  <c r="E490" i="1" s="1"/>
  <c r="E215" i="1"/>
  <c r="E213" i="1"/>
  <c r="E205" i="1"/>
  <c r="E199" i="1"/>
  <c r="E175" i="1"/>
  <c r="E173" i="1"/>
  <c r="E168" i="1"/>
  <c r="E90" i="1"/>
  <c r="E86" i="1"/>
  <c r="E84" i="1"/>
  <c r="E82" i="1"/>
  <c r="E80" i="1"/>
  <c r="E48" i="1"/>
  <c r="E60" i="1" s="1"/>
  <c r="E9" i="1" s="1"/>
  <c r="E405" i="1" l="1"/>
  <c r="E22" i="1" s="1"/>
  <c r="E307" i="1"/>
  <c r="E19" i="1" s="1"/>
  <c r="E529" i="1"/>
  <c r="E31" i="1" s="1"/>
  <c r="E32" i="1" s="1"/>
  <c r="E273" i="1"/>
  <c r="E18" i="1" s="1"/>
  <c r="E233" i="1"/>
  <c r="E13" i="1" s="1"/>
  <c r="E116" i="1"/>
  <c r="E10" i="1" s="1"/>
  <c r="E181" i="1"/>
  <c r="E12" i="1" s="1"/>
  <c r="E450" i="1"/>
  <c r="E23" i="1" s="1"/>
  <c r="E25" i="1"/>
  <c r="E28" i="1" l="1"/>
  <c r="E11" i="1"/>
  <c r="E15" i="1" s="1"/>
  <c r="E35" i="1" l="1"/>
</calcChain>
</file>

<file path=xl/sharedStrings.xml><?xml version="1.0" encoding="utf-8"?>
<sst xmlns="http://schemas.openxmlformats.org/spreadsheetml/2006/main" count="2033" uniqueCount="1013">
  <si>
    <t>Opombe - v ceni upoštevati :</t>
  </si>
  <si>
    <t>*</t>
  </si>
  <si>
    <t>vse dobave in nabave materialov ter veznih in montažnih materialov</t>
  </si>
  <si>
    <t>vsa podpiranja in zavarovanja med opaženjem in betoniranjem konstrukcij</t>
  </si>
  <si>
    <t>ves standardizirani vezni in montažni material pri opažarskih delih</t>
  </si>
  <si>
    <t>negovanje in vibriranje betonov med  vgradnjo in pred razopažanjem betonskih elementov</t>
  </si>
  <si>
    <t>vse delovne in lovilne odre</t>
  </si>
  <si>
    <t>vsa zavarovanja poti in drugih površin od vhoda v objekt in delovnim mestom</t>
  </si>
  <si>
    <t>pri vseh postavkah je potrebno vključiti v ceno sprotno čiščenje prostorov, objekta ter okolice</t>
  </si>
  <si>
    <t>v cenah morajo biti upoštevana vsa pripravljalna in zaključna dela</t>
  </si>
  <si>
    <t>vse mere kontrolirati na kraju samem</t>
  </si>
  <si>
    <t>Opombe - splošne:</t>
  </si>
  <si>
    <t>upoštevati vsa dodatna navodila nadzora in investitorja</t>
  </si>
  <si>
    <t>vse morebitne pripombe morajo biti sporočene investitorju oz. gradbenemu nadzoru , vse morebitne spremembe mora predhodno odobriti investitor oz. gradbeni nadzor</t>
  </si>
  <si>
    <t>investitor si pridržujeta pravico do izdelave različnih vzorčnih modelov pred izvedbo. Stroške izdelave le teh je potrebno vključiti v enotne cene.</t>
  </si>
  <si>
    <t>pri izdelavi ponudbe je obvezen ogled obstoječega stanja  objekta</t>
  </si>
  <si>
    <t>pred pričetkom vseh del potrebno ugotoviti razvode obstoječih inštalacij, kakovost cementnega estriha, obstoječih zidov.</t>
  </si>
  <si>
    <t xml:space="preserve">Vsi potrebni varnostni ukrepi in zaščite v smislu Zakona o varnosti in zdravja pri delu ter Pravilnika o listinah za sredstva pri delu, ki veljajo pri izvajanju navedenih del. </t>
  </si>
  <si>
    <t>Vgrajeni material mora ustrezati veljavnim normativom in predpisanim standardom, ter ustrezati kvaliteti določeni z veljavno zakonodajo ter projektom. Ponudnik to dokaže s predložitvijo izjav o skladnosti in ustreznih certifikatov pred vgrajevanjem, pridobitev teh listin mora biti vkalkulirana v cenah po enoti.  Vsa GOI dela morajo biti izvedena v skladu s pravilnik, standardi in pravili stroke.</t>
  </si>
  <si>
    <t xml:space="preserve">SKUPNA REKAPITULACIJA </t>
  </si>
  <si>
    <t>A.</t>
  </si>
  <si>
    <t>GRADBENA DELA</t>
  </si>
  <si>
    <t>A.1.</t>
  </si>
  <si>
    <t>PRIPRAVLJALNA DELA</t>
  </si>
  <si>
    <t>A.2.</t>
  </si>
  <si>
    <t>RUŠITVENA DELA</t>
  </si>
  <si>
    <t>A.3.</t>
  </si>
  <si>
    <t>A.4.</t>
  </si>
  <si>
    <t>ARMIRANO BETONSKA DELA</t>
  </si>
  <si>
    <t>A.5.</t>
  </si>
  <si>
    <t>TESARSKA DELA</t>
  </si>
  <si>
    <t>ZIDARSKA DELA</t>
  </si>
  <si>
    <t>FASADERSKA DELA</t>
  </si>
  <si>
    <t>GRADBENA DELA SKUPAJ</t>
  </si>
  <si>
    <t>EUR</t>
  </si>
  <si>
    <t>B.</t>
  </si>
  <si>
    <t>OBRTNIŠKA DELA</t>
  </si>
  <si>
    <t>B.1.</t>
  </si>
  <si>
    <t>KROVSKA IN KLEPARSKA DELA</t>
  </si>
  <si>
    <t>B.2.</t>
  </si>
  <si>
    <t>B.4.</t>
  </si>
  <si>
    <t>B.5.</t>
  </si>
  <si>
    <t>MIZARSKA DELA</t>
  </si>
  <si>
    <t>SLIKOPLESKARSKA DELA</t>
  </si>
  <si>
    <t>OKNA IN VRATA</t>
  </si>
  <si>
    <t>OBRTNIŠKA DELA SKUPAJ</t>
  </si>
  <si>
    <t>C.</t>
  </si>
  <si>
    <t>ZUNANJA UREDITEV</t>
  </si>
  <si>
    <t>ZUNANJA UREDITEV SKUPAJ</t>
  </si>
  <si>
    <t>POPUST</t>
  </si>
  <si>
    <t xml:space="preserve">DDV  </t>
  </si>
  <si>
    <t>zap.</t>
  </si>
  <si>
    <t>cena/en.</t>
  </si>
  <si>
    <t>vrednost</t>
  </si>
  <si>
    <t>št.</t>
  </si>
  <si>
    <t xml:space="preserve">                                  opis pozicije</t>
  </si>
  <si>
    <t>količina</t>
  </si>
  <si>
    <t xml:space="preserve">     vEUR</t>
  </si>
  <si>
    <t xml:space="preserve">   v EUR</t>
  </si>
  <si>
    <t>1.1.</t>
  </si>
  <si>
    <t>Priprava in ureditev gradbišča skladno z veljavno zakonodajo</t>
  </si>
  <si>
    <t>&gt;</t>
  </si>
  <si>
    <t>kpl</t>
  </si>
  <si>
    <t>1.2.</t>
  </si>
  <si>
    <t xml:space="preserve">Izdelava in postavitev gradbiščne table ter dobava in postavitev gradbiščne signalizacije (vrata, PVC ograja,…). </t>
  </si>
  <si>
    <t>1.3.</t>
  </si>
  <si>
    <t>1.4.</t>
  </si>
  <si>
    <t>1.5.</t>
  </si>
  <si>
    <t>PRIPRAVLJALNA DELA   SKUPAJ</t>
  </si>
  <si>
    <t>PZI</t>
  </si>
  <si>
    <t>Opombe:</t>
  </si>
  <si>
    <t>Premični delovni odri, pomožna dela, pritrdilni material so vključeni v ceno enote izdelka.</t>
  </si>
  <si>
    <t>vsa pripravljalna in zaključna dela</t>
  </si>
  <si>
    <t>2.1.</t>
  </si>
  <si>
    <t>Predhodno čiščenje objekta ter vsega nevezanega materiala, vključno s prevozom do shranjevalnega mesta na grad. parc., separacijo in odvozom na deponijo s plačilom taks</t>
  </si>
  <si>
    <t>m2</t>
  </si>
  <si>
    <t>2.2.</t>
  </si>
  <si>
    <t>m3</t>
  </si>
  <si>
    <t>2.3.</t>
  </si>
  <si>
    <t>2.4.</t>
  </si>
  <si>
    <t>2.5.</t>
  </si>
  <si>
    <t>2.6.</t>
  </si>
  <si>
    <t>RUŠITVENA DELA SKUPAJ</t>
  </si>
  <si>
    <t>3.1.</t>
  </si>
  <si>
    <t>3.2.</t>
  </si>
  <si>
    <t>3.3.</t>
  </si>
  <si>
    <t>3.4.</t>
  </si>
  <si>
    <t>3.5.</t>
  </si>
  <si>
    <t>Opomba :</t>
  </si>
  <si>
    <t>pri betoniranju tudi upoštevati :</t>
  </si>
  <si>
    <t>vse vertikalne in horizontalne prenose, prevoze, odre, avtodvigala in transporte</t>
  </si>
  <si>
    <t>vibriranje in negovanje betona</t>
  </si>
  <si>
    <t>vgradnjo vseh sider in kovinskih nosilnih elementov za ostala obrtniška dela</t>
  </si>
  <si>
    <t>vse dodatke, ki so vpisani pri posamezni poziciji</t>
  </si>
  <si>
    <t>v cenah mora biti upoštevana tudi izdelava preizkušancev ter izdelava končnega poročila</t>
  </si>
  <si>
    <t>pri izdelavi, dobavi  in vgradnji betona je potrebno upoštevati SIST EN 2016-1, SIST 1026 in ustrezne standarde (Eurocode2) oz. pravilnike za posamezne uporabljene materiale in njihove preiskave</t>
  </si>
  <si>
    <t>4.1.</t>
  </si>
  <si>
    <t>4.2.</t>
  </si>
  <si>
    <t>a.</t>
  </si>
  <si>
    <t>4.3.</t>
  </si>
  <si>
    <t>4.4.</t>
  </si>
  <si>
    <t>količina armature je ocenjena na 120kg/m3 vgrajenega betona</t>
  </si>
  <si>
    <t>kg</t>
  </si>
  <si>
    <t>ARMIRANO BETONSKA DELA SKUPAJ</t>
  </si>
  <si>
    <t>TESARSKA  DELA</t>
  </si>
  <si>
    <t>pri opažanju tudi upoštevati :</t>
  </si>
  <si>
    <t>vsa vezanja in podpiranja opažev</t>
  </si>
  <si>
    <t>razopažanje po končanih delih</t>
  </si>
  <si>
    <t>amortizacija,čiščenje opaža ….</t>
  </si>
  <si>
    <t>v ceni zajeti čiščenje oz.struganje stikov opaža na betonskih površinah</t>
  </si>
  <si>
    <t>v ceni upoštevati izdelavo opažev za odprtine oken,</t>
  </si>
  <si>
    <t>vrat in druge inštalacijske infrastrukture</t>
  </si>
  <si>
    <t>premični delovni odri višine do 2,00/m1 so vključeni</t>
  </si>
  <si>
    <t>v enotnih cenah ostalih gradbenih del in se ne</t>
  </si>
  <si>
    <t>obračunavajo posebej!</t>
  </si>
  <si>
    <t>5.1.</t>
  </si>
  <si>
    <t>5.2.</t>
  </si>
  <si>
    <t>5.3.</t>
  </si>
  <si>
    <t>5.4.</t>
  </si>
  <si>
    <t>Postavitev in odstranitev premičnih, delovnih</t>
  </si>
  <si>
    <t>odrov po celotnem tlorisu objekta. Odri do višine 3,00m</t>
  </si>
  <si>
    <t>5.5.</t>
  </si>
  <si>
    <t>TESARSKA DELA SKUPAJ</t>
  </si>
  <si>
    <t>upoštevati vsa tehnična navodila proizvajalcev materialov</t>
  </si>
  <si>
    <t>upošteva se vse vertikalne in horizontalne prenose,</t>
  </si>
  <si>
    <t xml:space="preserve">prevoze in transporte, ves pritrdilni material in </t>
  </si>
  <si>
    <t>pripravljalna ter zaključna dela</t>
  </si>
  <si>
    <t>vsa tehnična navodila proizvajalcev materialov</t>
  </si>
  <si>
    <t>vzidave izvedejo dobavitelji vrat, oken in fasadnih elementov po sistemu suhomontaže in so upoštevane pri dobavi izdelkov</t>
  </si>
  <si>
    <t>izvajalec mora sproti odvažati vse odpadke, ki nastajajo v času izvedbe del.</t>
  </si>
  <si>
    <t>6.1.</t>
  </si>
  <si>
    <t>6.2.</t>
  </si>
  <si>
    <t>6.3.</t>
  </si>
  <si>
    <t>m1</t>
  </si>
  <si>
    <t>Dobava in polaganje toplotne izolacije in estriha na</t>
  </si>
  <si>
    <t>položi stiroporni trak deb. 0,5 cm )</t>
  </si>
  <si>
    <t xml:space="preserve"> - PE folija</t>
  </si>
  <si>
    <t>Sprotno zidarsko čiščenje med izvajanjem del ,</t>
  </si>
  <si>
    <t>obračuna se 1x površina notranjih prostorov po</t>
  </si>
  <si>
    <t>zaključku tretje gradbene faze.</t>
  </si>
  <si>
    <t>ZIDARSKA DELA SKUPAJ</t>
  </si>
  <si>
    <t>FASADERSKA  DELA</t>
  </si>
  <si>
    <t xml:space="preserve">v ceni upoštevati vsa pripravljalna in zaključna dela, vezni in pritrdilni material, notranji in zunanji vertikalni ter horizontalni transport, ter vsi potrebni odri; upoštevati vse predpise in standarde </t>
  </si>
  <si>
    <t xml:space="preserve">Pred izvedbo izdelava vzorčnega zidu s fasado (1m2) </t>
  </si>
  <si>
    <t>in določitev vseh stičnih detajlov, ki jih potrdi investitor.</t>
  </si>
  <si>
    <t>7.1.</t>
  </si>
  <si>
    <t>7.2.</t>
  </si>
  <si>
    <t>Opomba:</t>
  </si>
  <si>
    <t xml:space="preserve"> - Pred polaganjem toplotne izolacije je potrebno odstraniti slabo vezano malto iz fug med opekami in jo nadomestiti z novo! </t>
  </si>
  <si>
    <t xml:space="preserve"> - potrebno je izdelati tudi vse venčne zaključke ter zaključke okoli oken, kot je v obstoječem stanju</t>
  </si>
  <si>
    <t>FASADERSKA DELA SKUPAJ</t>
  </si>
  <si>
    <t>Pri vseh pozicijah upoštevati tudi :</t>
  </si>
  <si>
    <t>ves potrebni vezni in pritrdilni material</t>
  </si>
  <si>
    <t>vse obrobe in zaključke pri posameznih vrstah</t>
  </si>
  <si>
    <t>vsa tehnična navodila proizvajalcev kritine</t>
  </si>
  <si>
    <t>notranji in zunanji vertikalni ter horizontalni transport,</t>
  </si>
  <si>
    <t>upoštevati vse predpise in standarde</t>
  </si>
  <si>
    <t>vsi kovinski deli morajo biti protikorozijsko zaščiteni</t>
  </si>
  <si>
    <t>prašno barvane ploščevine v RAL barvo po izboru investitorja</t>
  </si>
  <si>
    <t>KROVSKA IN KLEPARSKA DELA SKUPAJ</t>
  </si>
  <si>
    <t xml:space="preserve">v ceni upoštevati vsa pripravljalna in zaključna dela, vezni </t>
  </si>
  <si>
    <t xml:space="preserve">in pritrdilni material, notranji in zunanji vertikalni ter </t>
  </si>
  <si>
    <t>Dobava in montaža Rfsat talnih ločilnih profilov</t>
  </si>
  <si>
    <t>na prehodih različnih tlakov in pragovih vrat</t>
  </si>
  <si>
    <t>B.3.</t>
  </si>
  <si>
    <t xml:space="preserve">horizontalni transport; upoštevati vse predpise in </t>
  </si>
  <si>
    <t>standarde</t>
  </si>
  <si>
    <t>Les je pred montažo potrebno primerno zaščiti z zaščito proti glivam in lesnim škodljivcem.</t>
  </si>
  <si>
    <t>MIZARSKA DELA SKUPAJ</t>
  </si>
  <si>
    <t>Stene</t>
  </si>
  <si>
    <t>Oplesk mavčnokartonastih stropov 1.5x s polidisper. barvo s predhodnim glajenjem in kitanjem celotnih površin, 0.5x po vseh zaključenih obrtniških delih, bel barvni ton</t>
  </si>
  <si>
    <t>SLIKOPLESKARSKA DELA SKUPAJ</t>
  </si>
  <si>
    <t>Opombe :</t>
  </si>
  <si>
    <t>pri vseh pozicijah upoštevati tudi :</t>
  </si>
  <si>
    <t xml:space="preserve"> </t>
  </si>
  <si>
    <t>fino vpasovanje okenskih kril in vratnih kril</t>
  </si>
  <si>
    <t>vsa tesnila in PVC čepe</t>
  </si>
  <si>
    <t>odpiranje glej obstoječa okna na lokaciji</t>
  </si>
  <si>
    <t>ves pritrdilni,vezni in montažni material</t>
  </si>
  <si>
    <t>Zaščita lesenih elementov s fungicidnimi premazi</t>
  </si>
  <si>
    <t xml:space="preserve">Vgradnja vsega zunanjega stavbnega pohištva po RAL </t>
  </si>
  <si>
    <t>standardu</t>
  </si>
  <si>
    <t>OKNO O1</t>
  </si>
  <si>
    <t>kom</t>
  </si>
  <si>
    <t>OKNA IN VRATA SKUPAJ</t>
  </si>
  <si>
    <t>C.1.</t>
  </si>
  <si>
    <t>1.6.</t>
  </si>
  <si>
    <t>1.7.</t>
  </si>
  <si>
    <t>vse horizontalne in vertikalne prenose ter prevoze na gradbišču in do gradbišča</t>
  </si>
  <si>
    <t>Izdelava varnostnega načrta za potrebe izvajanja del, skupaj s prijavo gradbišča na pristojno inštitucijo.</t>
  </si>
  <si>
    <t>Koordiniranje varstva pri delu s strani pooblaščene osebe ZVD, velja za celotno obdobje gradnje.</t>
  </si>
  <si>
    <t>v ceni zajeti prenos rušenega materiala na začasno shranjevanje na gradbeni parceli, separacijo in odvoz na ustrezno deponijo materiala, skupaj s plačilom taks.</t>
  </si>
  <si>
    <t>vse vertikalne in horizontalne prenose, prevoze in transporte</t>
  </si>
  <si>
    <t xml:space="preserve">horizontalni transport; upoštevati vse predpise in standarde </t>
  </si>
  <si>
    <t>1.8.</t>
  </si>
  <si>
    <t>4.5.</t>
  </si>
  <si>
    <t>DDV prikazati posebej.</t>
  </si>
  <si>
    <t>5.6.</t>
  </si>
  <si>
    <t>5.7.</t>
  </si>
  <si>
    <t>5.8.</t>
  </si>
  <si>
    <t>CENA SKUPAJ S POPUSTOM (brez DDV) :</t>
  </si>
  <si>
    <t>CENA SKUPAJ z DDV:</t>
  </si>
  <si>
    <t>2.7.</t>
  </si>
  <si>
    <t>2.11.</t>
  </si>
  <si>
    <t>2.10.</t>
  </si>
  <si>
    <t>2.8.</t>
  </si>
  <si>
    <t>2.9.</t>
  </si>
  <si>
    <t>Navodila za izpolnjevalnje:</t>
  </si>
  <si>
    <r>
      <rPr>
        <b/>
        <sz val="11"/>
        <rFont val="Calibri"/>
        <family val="2"/>
        <charset val="238"/>
        <scheme val="minor"/>
      </rPr>
      <t xml:space="preserve">Opomba: </t>
    </r>
    <r>
      <rPr>
        <sz val="11"/>
        <rFont val="Calibri"/>
        <family val="2"/>
        <charset val="238"/>
        <scheme val="minor"/>
      </rPr>
      <t xml:space="preserve">Pred oddajo ponudbe preveriti excelove enačbe in upoštevajte navodila, ki </t>
    </r>
  </si>
  <si>
    <t>so podana za izpolnjevanje.</t>
  </si>
  <si>
    <t>V polje vnesete ceno na enoto.</t>
  </si>
  <si>
    <t xml:space="preserve">Excel polja izračuna sam. </t>
  </si>
  <si>
    <t>vsa zavarovanja in podpiranja pri rušitvenih delih</t>
  </si>
  <si>
    <t>TLAKARSKA DELA</t>
  </si>
  <si>
    <t>Pri izvedbi rušitvenih del je potrebno upoštevati vse zahteve varstva pri delu zaposlenih in mimoidočih, dostopi morajo biti zavarovani, označeni, nemoteči za uporabnike objekta. V ceni morajo biti zajeti  vsi stroški, vljučno z ureditvijo gradbišča po končanih rušitvenih delih.</t>
  </si>
  <si>
    <r>
      <t xml:space="preserve">Dobava  in vgrajevanje betona C25/30 XC2 v armirane konstrukcije prereza do 0,1 m3/m1 z vsemi transporti , zgostitvijo in nego betona - </t>
    </r>
    <r>
      <rPr>
        <b/>
        <sz val="11"/>
        <rFont val="Calibri"/>
        <family val="2"/>
        <charset val="238"/>
      </rPr>
      <t>vertikalne vezi</t>
    </r>
    <r>
      <rPr>
        <sz val="11"/>
        <rFont val="Calibri"/>
        <family val="2"/>
        <charset val="238"/>
      </rPr>
      <t>.</t>
    </r>
  </si>
  <si>
    <t>vzidave izvedejo dobavitelji vrat, oken RAL montaža,</t>
  </si>
  <si>
    <t xml:space="preserve">Pri izvedbi upoštevati, da se vse okenske  odprtina obdelajo s PVC vogalniki z mrežico (vertikalni zunanji rob).  Vse kontaknte površine med špaletami in okvirji stavbnega pohištva (okna) s  špaletnimi profili. Na zunanjih robovih zgornjih-horizontalnih  špalet nad okni in vrati se vgradi PVC odkapni profil.  Vsi vogali objekta morajo biti obdelani s PVC vogalniki, kot tudi izvedeno diagonalno armiranje s kosi armaturne mrežice dimenzij 30x50cm, na vseh vogalih okenskih odprtin. Izvajalec - fasader mora v ponudbi upoštevati vgradnjo predpisanih PVC elementov (vogalniki, odkapniki, špaletni profili), ustrezne količine (metraže) izvleče iz priložene dokumentacije in po potrebi dodatnimi izmerami oziroma z ogledom objekta pred oddajo ponudbe!    </t>
  </si>
  <si>
    <t xml:space="preserve">kritine, </t>
  </si>
  <si>
    <t>Dobava in vgradnja vertikalnih meteornih nadizolacijskih cevi za povezavo strešnih zbiralnih kotličkov in peskolovov. Vključno z vsem pritrdilnim materialom, zaključki in priključki. Vsi spoji morajo biti vodotesni!</t>
  </si>
  <si>
    <t>TLAKARSKA  DELA SKUPAJ</t>
  </si>
  <si>
    <t>Dobava in montaža OSB 3 obloge iz plošč na pero in utor debeline 18 mm, na jekleno strešno konstrukcijo:</t>
  </si>
  <si>
    <t>Dobava in izdelava peskolova dim 50/30 cm, vključno z navezavo na obstoječo kanalizacijo in izvedbo dna jaška</t>
  </si>
  <si>
    <t xml:space="preserve">Obdelava špalet iz zunanje in notranje strani, </t>
  </si>
  <si>
    <t>odbelava stika med konstukcijo in oknom s silikoniziranjem</t>
  </si>
  <si>
    <t>Gradbena pomoč obrtnikom in inštalaterjem, z delovno silo in gradbenim materialom, obračunana na osnovi vpisa v gradbeni dnevnik.</t>
  </si>
  <si>
    <t>Obračun po dejansko porabljenem času in materialu</t>
  </si>
  <si>
    <t xml:space="preserve"> + 25% materiala</t>
  </si>
  <si>
    <r>
      <t xml:space="preserve">Pokrivanje </t>
    </r>
    <r>
      <rPr>
        <b/>
        <sz val="11"/>
        <rFont val="Calibri"/>
        <family val="2"/>
        <charset val="238"/>
      </rPr>
      <t xml:space="preserve">ravne strehe v naklonu 3° </t>
    </r>
    <r>
      <rPr>
        <sz val="11"/>
        <rFont val="Calibri"/>
        <family val="2"/>
        <charset val="238"/>
      </rPr>
      <t xml:space="preserve"> na ustrezno pripravljeno OSB podlago s kritino v sestavi: gledano od zgoraj navzdol: </t>
    </r>
  </si>
  <si>
    <t>Dobava in montaža kolen FI 110 iz Alu pločevine, vključno z vsem pritrdilnim in tesnilnim materialom.</t>
  </si>
  <si>
    <t>Dobava in montaža vtočnika z ravne strehe  FI 110 iz Alu pločevine, vključno z vsem pritrdilnim in tesnilnim materialom ter vsemi pomožnimi deli in materiali.</t>
  </si>
  <si>
    <t>Dobava in montaža kotlička iz Alu pločevine, vključno z vsem pritrdilnim in tesnilnim materialom ter vsemi pomožnimi deli in materiali.</t>
  </si>
  <si>
    <t>KLJUČAVNIČARSKA DELA</t>
  </si>
  <si>
    <t xml:space="preserve"> Vključno z vsemi pomožnimi deli in materiali, vsem zaščitnim in pritrdilnim materialom.</t>
  </si>
  <si>
    <t>Rezervirana vsota za razna sidra, količina ocenjena, obračun po dejanski porabi časa in materiala.</t>
  </si>
  <si>
    <t>Brušenje in sesanje strojnega estriha in premazovanje s premazom kot npr. Schonox HD, finalna fina izravnava z izravnalno maso kot npr. Schonox ZM, povprečne debeline 2,0mm.</t>
  </si>
  <si>
    <t>Naprava parne zapore, vključno z vsem potrebnim materialom</t>
  </si>
  <si>
    <t>Oplesk ometanih stenskih površin 1.5x s polidisper. barvo s predhodnim glajenjem in kitanjem celotnih površin, bel barvni ton</t>
  </si>
  <si>
    <t>Slikanje predhodno poslikanih površin sten s pralno latex barvo v prostorih z večjimi obremenitvami ter v vseh tehničnih prostorih (kot npr. Domflok ali ustrezno podobno), v teksturi po izboru arhitekta, do višine 1,50 m.</t>
  </si>
  <si>
    <t>Slikanje novih sten iz mavčno kartonskih plošč s pol disperzijsko barvo 3x, s predhodnim 2x kitanjem in glajenjem površine.</t>
  </si>
  <si>
    <t>s tankoslojnim predpremazom npr.UNI in</t>
  </si>
  <si>
    <t>tankoslojnim osnovnim ometom v skupni debelini 3-6 mm.</t>
  </si>
  <si>
    <t>ter fino izravnavo  npr. GLET,</t>
  </si>
  <si>
    <t xml:space="preserve">Demontaža stenske lesene obloge 0,3/4,0 m, z vsemi prenosi in  deponiranjem pri naročniku, za kasnejšo ponovno montažo. </t>
  </si>
  <si>
    <t xml:space="preserve">OBJEKT:   </t>
  </si>
  <si>
    <t xml:space="preserve">INVESTITOR:  </t>
  </si>
  <si>
    <t xml:space="preserve">ŠTEVILKA PROJEKTA:  </t>
  </si>
  <si>
    <t xml:space="preserve">FAZA PROJEKTA:  </t>
  </si>
  <si>
    <t>2022-14</t>
  </si>
  <si>
    <t>UREDITEV DODATNIH UČNIH POVRŠIN 
V DVOJEZIČNI SREDNJI ŠOLI LENDAVA</t>
  </si>
  <si>
    <t>3.1</t>
  </si>
  <si>
    <t>B.6.</t>
  </si>
  <si>
    <t>B.7.</t>
  </si>
  <si>
    <t>SKUPAJ A+B+C (brez DDV) :</t>
  </si>
  <si>
    <t>Delo KV delavca  UR</t>
  </si>
  <si>
    <t>Delo PKV delavca UR</t>
  </si>
  <si>
    <t>4.7.</t>
  </si>
  <si>
    <t>Rekapitulacija vključuje vse navedene opombe.</t>
  </si>
  <si>
    <t xml:space="preserve">Ročni izkop zemljine za peskolove in zasip. Peskolovi so zajeti pri zidarskih delih. </t>
  </si>
  <si>
    <t>SUHOMONTAŽNA DELA</t>
  </si>
  <si>
    <t>SUHOMONTAŽNA  DELA SKUPAJ</t>
  </si>
  <si>
    <t>B.8.</t>
  </si>
  <si>
    <t>Odstranitev tlaka na terasi, vključno s prevozom do shranjevalnega mesta na grad. parc., separacijo in odvozom na deponijo s plačilom taks v sestavi:hidroizolacija tesnilna folija Sikaplan 1,5 mm
+toplotna izolacija, mineralna volna,  16 cm (12+4 cm)
+parna zapora+naklonski beton 10 cm</t>
  </si>
  <si>
    <t>Ročno rušenje parapetov v opečni steni debeline 30  cm, vključno z odstanitvijo materiala in odvozom na trajno deponijo.</t>
  </si>
  <si>
    <t xml:space="preserve">Rušenje atike obstoječe strehe. Dimenzije širine 0,3m in višine 1,12 m. Z vsemi prenosi in  dodvozom na trajno deponijo. </t>
  </si>
  <si>
    <t>2.12</t>
  </si>
  <si>
    <t>Odstranitev vrat strojnice dimezije 100/220 cm z odvozom na trajno deponijo</t>
  </si>
  <si>
    <t>NOTRANJA VRATA - STROJNICA</t>
  </si>
  <si>
    <t>Izdelava nove stenske zaščitne obloge 0,3/4,0</t>
  </si>
  <si>
    <t>Montaža zaščitne stenske lesene obloge višine 0,3m Dolžina se prilagodi v dogovoru z naročnikom, glede razporeditve klopi po hodniku. V ceni zajeta montaža in prilagoditev.</t>
  </si>
  <si>
    <t>Kompletna izvedba izolacijskega fasadnega ovoja zunanjih sten, po sistemu ometane kontaktne fasade, vključno z dobavo in oblaganjem fasade s toplotno izolacijo iz mineralne volne l=0,034 W/mK deb. 10,00 cm zaščitenim z dvema slojema lepilne malte z vstavljeno armirno mrežico, z izvedbo vseh detajlov po veljavnih standardih ter z zaključnim silikatno silikonskim slojem, zaglajena struktura, v več intenzivnih barvah po izboru arhitekta, vključno z vogalniki in izvedbo dilatacijskega stika med novim in starim objektom. V ceni zajeti vse potrebne odre in transporte.</t>
  </si>
  <si>
    <t>Planiranje in utrjevanje  odvečnega  materiala v območju gradbišča s setvijo semena za  travo.</t>
  </si>
  <si>
    <t xml:space="preserve">Ročni izkop jarka za povezavo na meteorno kanalizacijo. Globina izkopa do 0,7m. Količina izkopa 0,5m3/m1 in zasip z izkopanim materialom. </t>
  </si>
  <si>
    <t>Peščena posteljica za meteorno kanalizacijo, v širini do 0,5 m, vključno z materialom, prevozi in prenosi.</t>
  </si>
  <si>
    <t>PE odtočne cevi Φ110, vključno s fazonskimi kosi, cevne objemke ter ostali pomožni material.</t>
  </si>
  <si>
    <t>Odstranitev fasade v sestavi: toplotna izolacija iz mineralne volne in zaključnim slojem skupne debeline 10 cm, vključno s prevozom do shranjevalnega mesta na grad. parc.,  in odvozom na deponijo s plačilom taks</t>
  </si>
  <si>
    <t>2.13.</t>
  </si>
  <si>
    <t>Rušenje opečne stene d=30 cm, vključno z vsemi zaščitami, prenosi in odvozom na trajno deponijo</t>
  </si>
  <si>
    <t>Dolbljenje  v opečni  steni dim 30/30 cm za ležišča jeklenih nosilcev</t>
  </si>
  <si>
    <t>2.14.</t>
  </si>
  <si>
    <t>Rezanje obstoječe fasade v sestavi zaključni sloj in toplotna izolacija, d=10 cm pod koto talne plošče 3 etaže in vertikalni stik atike in zunanje stene 3 etaže.</t>
  </si>
  <si>
    <t>2.15</t>
  </si>
  <si>
    <t>Zaščititi bližnjo okolico gradbišča pred prašenjem in poškodbami.</t>
  </si>
  <si>
    <t>Zaščita obstoječe fasade z zasteklitvami vključno z vsem materialom in prenosi.</t>
  </si>
  <si>
    <t xml:space="preserve">Dobava, rezanje, krivljenje, vezanje in vgradnja srednje zahtevne armature. Vključeno s  sidranjem,  drobno montažno armaturo in vsemi transporti in prenosi do mesta vgranje in znotraj gradbišča </t>
  </si>
  <si>
    <t>Izvedba AB ležišč za jekleno strešno konstrukcijo, vključno z vgradnjo sidernih plošč</t>
  </si>
  <si>
    <r>
      <t>Dobava  in vgrajevanje betona C25/30 XC2 v armirane konstrukcije prereza od (0,3/0,6 m) 0,18 m3/m1 z vsemi transporti , zgostitvijo in nego betona -</t>
    </r>
    <r>
      <rPr>
        <b/>
        <sz val="11"/>
        <rFont val="Calibri"/>
        <family val="2"/>
        <charset val="238"/>
      </rPr>
      <t>preklade nad okni in ležišče za jeklene nosilce</t>
    </r>
  </si>
  <si>
    <t>1.9.</t>
  </si>
  <si>
    <t xml:space="preserve"> m1</t>
  </si>
  <si>
    <t>Cevna navezava na varnostni prelivni iztok iz strehe in izvedba varnostnega iztoka 1 kom Φ160 mm, obstoječe strehe 3 etaže. Vključno z vsem pritrdilnim materialom, zaključki in priključki. Vsi spoji morajo biti vodotesni!</t>
  </si>
  <si>
    <t>C</t>
  </si>
  <si>
    <t>POVEZAVA PESKOLOVOV NA OBSTOJEČO METEORNO KANALIZACIJO</t>
  </si>
  <si>
    <t>Odstranitev ALU oken dimezije 100/180 cm, vključno z  zunanjo in notranjo okensko polico ter  z odvozom na trajno deponijo</t>
  </si>
  <si>
    <t>Odklop in demontaža grelnih teles - radiatorji.</t>
  </si>
  <si>
    <t xml:space="preserve">Demontaža in ponovna montaža gasilnih aparatov </t>
  </si>
  <si>
    <t>2.17.</t>
  </si>
  <si>
    <t>2.16.</t>
  </si>
  <si>
    <t>2.18.</t>
  </si>
  <si>
    <t>Odstranitev nizkostenske PVC obrobe, prenosi in odvozom na trajno deponijo</t>
  </si>
  <si>
    <t>Zidanje zidov in zazidava odprtin s penobetonskimi bloki siporex, stena debeline 30 cm, z lepilom, vsemi pomožnimi deli in transporti.</t>
  </si>
  <si>
    <t>talno ploščo 3 etaže:</t>
  </si>
  <si>
    <t xml:space="preserve"> - EPS styropor typ3 toplotna izolacija, 3 cm</t>
  </si>
  <si>
    <r>
      <t xml:space="preserve">Naprava ometa </t>
    </r>
    <r>
      <rPr>
        <b/>
        <sz val="11"/>
        <rFont val="Calibri"/>
        <family val="2"/>
        <charset val="238"/>
      </rPr>
      <t>sten, okenskih in vratnih špalet</t>
    </r>
    <r>
      <rPr>
        <sz val="11"/>
        <rFont val="Calibri"/>
        <family val="2"/>
        <charset val="238"/>
      </rPr>
      <t xml:space="preserve">,  vključno </t>
    </r>
  </si>
  <si>
    <t>vključno z vsem materialom in vsemi prenosi</t>
  </si>
  <si>
    <t>Izvedba ležišč za jekleno strešno konstrukcijo, vključno z vsem materialom in vsemi prenosi</t>
  </si>
  <si>
    <r>
      <t xml:space="preserve">Dobava in vgradnja UV obstojne hidroizolacije tipa sintetična membrana Sintofoil FB, ali ekvivalentno , sive barve, debeline 2,0 mm, </t>
    </r>
    <r>
      <rPr>
        <b/>
        <sz val="11"/>
        <rFont val="Calibri"/>
        <family val="2"/>
        <charset val="238"/>
      </rPr>
      <t>po atiki.</t>
    </r>
  </si>
  <si>
    <t>Dobava in izdelava zaključne obrobe atike  iz Alu pločevine z odkapnim zobom in nagibom proti strehi, barvane po RAL, razvite širine do 60 cm, vključno s potrebno podkonstrukcijo za pritrditev in dosego nagiba in vsem pritrdilnim materialom</t>
  </si>
  <si>
    <t>Dobava in izdelava nizkostenske obrobe iz enakega materiala kot osnovni tlak hodnika,  vključno z materialom in vsemi potrebnimi deli.</t>
  </si>
  <si>
    <t>2.7</t>
  </si>
  <si>
    <t>Izdelava obloge odprtine jaška za strešno okno - izhod na streho z enostransko oblogo iz požarnoodpornih in vlagoodbojnih mavčnih kartonskih plošč na kovinsko podkonstrukcijo iz tipskih pocinkanih profilov z dodatnimi ojačitvami, vključno z bandažiranjem in osnovnim kitanjem.</t>
  </si>
  <si>
    <t>Izdelava  oblog stropov iz požarnoodpornih mavčnih kartonskih plošč, vključno s tipsko nosilno  podkonstrukcijo iz pocinkane jeklene pločevine z žičnimi obešali, enoslojno enostransko zaprto, z izvedbo vseh potrebnih odprtin za svetila in ostale instalacije ter z dobavo in vgradnjo tipskih revizijskih odprtin, vključno z bandažiranjem in osnovnim kitanjem.</t>
  </si>
  <si>
    <t>Izdelava  oblog stropov iz  mavčnih kartonskih plošč, vključno s tipsko nosilno  podkonstrukcijo iz pocinkane jeklene pločevine z žičnimi obešali, enoslojno enostransko zaprto, z izvedbo vseh potrebnih odprtin za svetila in ostale instalacije ter z dobavo in vgradnjo tipskih revizijskih odprtin, vključno z bandažiranjem in osnovnim kitanjem.</t>
  </si>
  <si>
    <t>Dobava in montaža zvočno izolativnih predelnih sten iz mavčno kartonskih plošč, skupaj z nosilno pocinkano podkonstrukcijo in vmesno toplotno izolacijo min. debeline 15,0 cm, dvoslojno dvostansko zaprto, debelina plošč 12,5 mm, skupna debelina stene 20,0 cm, z kitanjem in  bandažiranjem.</t>
  </si>
  <si>
    <t>Izdelava vertikalne obloge iz ognjeodpornih mavčno kartonskih plošč s toplotno izolacijo (čajna kuhinja - strojnica), vključno s tipsko nosilno  podkonstrukcijo iz pocinkane jeklene pločevine, vključno z bandažiranjem in osnovnim kitanjem. EI 60</t>
  </si>
  <si>
    <t>Dobava in montaža pocinkane jeklene nosilne pločevine, kot npr. metrapan 55/150/750. Nanos cinka 140 g/m2. vključno s prenosi in sidrnim materialom.</t>
  </si>
  <si>
    <t xml:space="preserve">Odstranitev grelnih kablov žlebov in deponiranje pri naročniku, ter ponovna priključitev z ustrezno prilagoditvijo priključnih kablov. </t>
  </si>
  <si>
    <t xml:space="preserve">Odklop in demontaža in ponovna montaža zunanjih svetil na fasadi. Svetila se deponirajo pri naročniku. Vključno s </t>
  </si>
  <si>
    <t>%</t>
  </si>
  <si>
    <t>KLJUČAVNIČARSKA DELA SKUPAJ</t>
  </si>
  <si>
    <t>Odstranitev strelovodne instalacije, vključno s prevozom do shranjevalnega mesta na grad. parc. in odvozom na deponijo s plačilom taks</t>
  </si>
  <si>
    <t>Odstranitev lestve na terasi objekta. Vključno s prevozom do shranjevalnega mesta na grad. parc. in odvozom na deponijo s plačilom taks</t>
  </si>
  <si>
    <r>
      <t>Dobava  in vgrajevanje betona C25/30 XC2 v armirane konstrukcije prereza od 0,1 m3/m1 z vsemi transporti , zgostitvijo in nego betona -</t>
    </r>
    <r>
      <rPr>
        <b/>
        <sz val="11"/>
        <rFont val="Calibri"/>
        <family val="2"/>
        <charset val="238"/>
      </rPr>
      <t>horizontalna vez</t>
    </r>
    <r>
      <rPr>
        <sz val="11"/>
        <rFont val="Calibri"/>
        <family val="2"/>
        <charset val="238"/>
      </rPr>
      <t xml:space="preserve"> </t>
    </r>
    <r>
      <rPr>
        <b/>
        <sz val="11"/>
        <rFont val="Calibri"/>
        <family val="2"/>
        <charset val="238"/>
      </rPr>
      <t>+ prekladni nosilci</t>
    </r>
  </si>
  <si>
    <r>
      <t xml:space="preserve">Dvostranski opaž </t>
    </r>
    <r>
      <rPr>
        <b/>
        <sz val="11"/>
        <rFont val="Calibri"/>
        <family val="2"/>
        <charset val="238"/>
        <scheme val="minor"/>
      </rPr>
      <t>vertikalnih vezi</t>
    </r>
    <r>
      <rPr>
        <sz val="11"/>
        <rFont val="Calibri"/>
        <family val="2"/>
        <charset val="238"/>
        <scheme val="minor"/>
      </rPr>
      <t xml:space="preserve">, opaženje, razopaženje , čiščenje ,kompletno z vsemi transporti in pomožnimi deli, višina 0,30m. </t>
    </r>
  </si>
  <si>
    <r>
      <t xml:space="preserve">Dvostranski opaž </t>
    </r>
    <r>
      <rPr>
        <b/>
        <sz val="11"/>
        <rFont val="Calibri"/>
        <family val="2"/>
        <charset val="238"/>
        <scheme val="minor"/>
      </rPr>
      <t>horizontalne vezi, preklade</t>
    </r>
    <r>
      <rPr>
        <sz val="11"/>
        <rFont val="Calibri"/>
        <family val="2"/>
        <charset val="238"/>
        <scheme val="minor"/>
      </rPr>
      <t xml:space="preserve">, opaženje, razopaženje , čiščenje ,kompletno z vsemi transporti in pomožnimi deli, višina 0,30m. </t>
    </r>
  </si>
  <si>
    <t>Dobava in postavitev cevnega odra za čas gradnje objekta, komplet z vsemi potrebnimi sidranji, kontrolnimi pregledi, ter demontaža in odvoz po končanih delih; višine do 12m</t>
  </si>
  <si>
    <t>Dvostanski opaž za izvedbo AB ležišč jeklene strešne konstrucije</t>
  </si>
  <si>
    <t xml:space="preserve"> - hitrosušeči armiran estrih debeline 6 cm (pri stiku pri steni se</t>
  </si>
  <si>
    <t xml:space="preserve"> - sistemska plošča 3 cm - zajeta v strojnih instalacijah</t>
  </si>
  <si>
    <r>
      <t xml:space="preserve">(I.) Dobava in vgradnja UV obstojne hidroizolacije za ravne strehe tipa sintetična membrana Sintofoil FB, ali ekvivalentno ,mehansko pritrjen v podlago (sistem pritrjevanja po EuroCode 1, min 3 pritrdila/m2) s predhodnim izračunom za protiveterno zaščito, pohodne izvedbe, sive barve, debeline 2,0 mm, z zveznim robnim fiksiranjem tesnilne folije s tipskimi robnimi profili;  Strešna kritina mora biti požarno odporna na leteči ogenj. Vključno s filc podlogo. </t>
    </r>
    <r>
      <rPr>
        <b/>
        <sz val="11"/>
        <rFont val="Calibri"/>
        <family val="2"/>
        <charset val="238"/>
      </rPr>
      <t>streha</t>
    </r>
  </si>
  <si>
    <r>
      <t xml:space="preserve">Dobava in vgradnja UV obstojne hidroizolacije tipa sintetična membrana Sintofoil FB, ali ekvivalentno , vključno z izvedbo podlage iz OSB3 d=18mm, sive barve, debeline 2,0 mm, </t>
    </r>
    <r>
      <rPr>
        <b/>
        <sz val="11"/>
        <rFont val="Calibri"/>
        <family val="2"/>
        <charset val="238"/>
      </rPr>
      <t xml:space="preserve">žlota. </t>
    </r>
    <r>
      <rPr>
        <sz val="11"/>
        <rFont val="Calibri"/>
        <family val="2"/>
        <charset val="238"/>
      </rPr>
      <t>Širina žlote 30 cm.</t>
    </r>
  </si>
  <si>
    <t>Dobava in Izdelava stenskih zaokrožnic iz enakega materiala kot osnovni tlak vključno s podložnim profilom radij 20mm, višine 8cm.</t>
  </si>
  <si>
    <t>Dobava visokokvalitetne organske talne obloge brez vsebnosti nitrazaminov, vinilkloridov, plastifikatorjev, termo plastičnih kloridov kot npr. Wineo 1500 FCS; skupna debelina (minimalno) EN 428 2,5mm, skupna teža EN 430 3600 gr/m2, klasifikacija EN 16776 A 34-43, ognjevarnost EN 14041 Cfl-s1, razred T, zvočna izolativnost EN ISO 10140 4 dB, primerna za zelo prehodna območja. Zagotavljati mora ekološke standarde dokazljive s certificiranji; Blue Angel, Cradle to cradle, Green guard, A+, v tonu po izbiri projektanta. hodnik</t>
  </si>
  <si>
    <t>Odstranitev obstoječega tlaka hodnika (guma) z nizkostensko oblogo vključno z lepilom, priprava podlage za nov finalni tlak</t>
  </si>
  <si>
    <t>GLEJ SHEMO OKNA, kom</t>
  </si>
  <si>
    <t>STREŠNA KUPOLA ZA IZHOD NA STREHO</t>
  </si>
  <si>
    <t>B.9.</t>
  </si>
  <si>
    <t>6.4.</t>
  </si>
  <si>
    <t>6.5.</t>
  </si>
  <si>
    <t>6.6.</t>
  </si>
  <si>
    <t>6.7.</t>
  </si>
  <si>
    <t>POMIČNA PREDELNA STENA - MED UČILNICAMA</t>
  </si>
  <si>
    <r>
      <t xml:space="preserve">Dobava in montaža PML – pomična predelna stena, vključno s podkonstrukcijo, sestavljena iz 6kos standardnih elementov in 1kos teleskopski element, z enojnim vpetjem v aluminijast profil pritrjen na podkonstrukcijo v spuščenem stropu;
845x280+40h, 57dB, Konstrukcija HPL </t>
    </r>
    <r>
      <rPr>
        <b/>
        <sz val="11"/>
        <rFont val="Calibri"/>
        <family val="2"/>
        <charset val="238"/>
      </rPr>
      <t xml:space="preserve">V4, </t>
    </r>
    <r>
      <rPr>
        <sz val="11"/>
        <rFont val="Calibri"/>
        <family val="2"/>
        <charset val="238"/>
      </rPr>
      <t>kot npr. Anaunia</t>
    </r>
  </si>
  <si>
    <r>
      <t>Dobava in montaža strešne kupole za izhod na streho, vgradna odprtina 120/120 cm, z akrilnim pokrovom, opremljeno z mrežastim senčilom na solarni pogon. U</t>
    </r>
    <r>
      <rPr>
        <sz val="6"/>
        <rFont val="Calibri"/>
        <family val="2"/>
        <charset val="238"/>
      </rPr>
      <t>okna</t>
    </r>
    <r>
      <rPr>
        <sz val="11"/>
        <rFont val="Calibri"/>
        <family val="2"/>
        <charset val="238"/>
      </rPr>
      <t>=0,9W/m2K.</t>
    </r>
  </si>
  <si>
    <r>
      <t>Dobava in montaža ALU okna, zidarska mera</t>
    </r>
    <r>
      <rPr>
        <sz val="11"/>
        <color theme="1"/>
        <rFont val="Calibri"/>
        <family val="2"/>
        <charset val="238"/>
      </rPr>
      <t xml:space="preserve"> 200/200</t>
    </r>
    <r>
      <rPr>
        <sz val="11"/>
        <rFont val="Calibri"/>
        <family val="2"/>
        <charset val="238"/>
      </rPr>
      <t xml:space="preserve"> cm, s  suhomontažnim podbojem in kombiniranim odpiranjem. Tip in barva okna z odpiranjem enaka kot obstoječa.  Izvedba kombiniranega odpiranja skupaj z notranjo polico iz umetnega kamna kot npr.: Helopal, ter zunanjo alu polico, kovinska nasadila 3 x, standardna kljuka. Okna narejena iz ALU okvirja in podbojev.  Pred izvedbo potrditi delavniške načrte. Uokna=0,9W/m2K.</t>
    </r>
  </si>
  <si>
    <t>KERAMIČARSKA  DELA</t>
  </si>
  <si>
    <t>KERAMIČARSKA DELA SKUPAJ</t>
  </si>
  <si>
    <t>Dobava in oblaganje sten s stensko keramiko, I. kvalitete,  večje velikosti 60 x 120 cm,  vzorcu po napotkih arhitekta (pri umivalnikih), cena keramike do 40€/m2 položeno v lepilo, vključno z dobavo in polaganjem vogalnikov, lepilom, fugirno maso…</t>
  </si>
  <si>
    <t>8.1.</t>
  </si>
  <si>
    <t>B.8</t>
  </si>
  <si>
    <t>9.1.</t>
  </si>
  <si>
    <t>KERAMIČARSKA DELA</t>
  </si>
  <si>
    <t>5.9.</t>
  </si>
  <si>
    <t>Zidanje predelne stene s penobetonskimi bloki siporex, stena debeline 20 cm, z lepilom, vsemi pomožnimi deli in transporti. Višina siporex dela je 1,8 m,  in z izvedbo 0,20 m horizonatalne in vertikalnimi AB vezmi 20/20 cm z armaturo.  Stene dolžine 3,6 m - 2 kom, in 5,4m-1kom</t>
  </si>
  <si>
    <t>Dobava in oblaganje predelnih  sten s stensko keramiko, I. kvalitete,  večje velikosti 60 x 120 cm,  vzorcu po napotkih arhitekta (pri umivalnikih), cena keramike do 40€/m2 položeno v lepilo, vključno z dobavo in polaganjem vogalnikov, lepilom, fugirno maso…</t>
  </si>
  <si>
    <t>REKAPITULACIJA GRADBENO OBRTNIŠKIH DEL</t>
  </si>
  <si>
    <t>E.</t>
  </si>
  <si>
    <t>ELEKTROINSTALACIJE</t>
  </si>
  <si>
    <t>STROJNE INSTALACIJE</t>
  </si>
  <si>
    <t>SKUPAJ A+B+C+D+E+ (brez DDV) :</t>
  </si>
  <si>
    <t>D.</t>
  </si>
  <si>
    <t>Objekt:</t>
  </si>
  <si>
    <t>UREDITEV DODATNIH UČNIH POVRŠIN V DVOJEZIČNI SREDNJI ŠOLI LENDAVA</t>
  </si>
  <si>
    <t>Investitor:</t>
  </si>
  <si>
    <t>REPUBLIKA SLOVENIJA 
MINISTRSTVO ZA IZOBRAŽEVANJE, ZNANOST IN ŠPORT
MASARYKOVA CESTA 16,  1000 LJUBLJANA</t>
  </si>
  <si>
    <t>Izvajalec:</t>
  </si>
  <si>
    <t>vpiši podatke izvajalca</t>
  </si>
  <si>
    <t>ELEKTRO INŠTALACIJE IN ELEKTRO OPREMA</t>
  </si>
  <si>
    <t>A</t>
  </si>
  <si>
    <t>RAZVODNE ORMARE IN ENERGETSKI DEL</t>
  </si>
  <si>
    <t>B</t>
  </si>
  <si>
    <t>RAZSVETLJAVA</t>
  </si>
  <si>
    <t>VTIČNICE</t>
  </si>
  <si>
    <t>D</t>
  </si>
  <si>
    <t>KABLI IN INŠTALACIJSKI MATERIAL</t>
  </si>
  <si>
    <t>E</t>
  </si>
  <si>
    <t>ŠIBKI TOK</t>
  </si>
  <si>
    <t>F</t>
  </si>
  <si>
    <t>AVTOMATSKO JAVLJANJE POŽARA</t>
  </si>
  <si>
    <t>G</t>
  </si>
  <si>
    <t>STRELOVOD</t>
  </si>
  <si>
    <t>H</t>
  </si>
  <si>
    <t>OSTALO</t>
  </si>
  <si>
    <t>Skupaj:</t>
  </si>
  <si>
    <t>DDV ni upoštevan.</t>
  </si>
  <si>
    <t>Datum:</t>
  </si>
  <si>
    <t>SPLOŠNA TEHNIČNA DOLOČILA:</t>
  </si>
  <si>
    <t>1.</t>
  </si>
  <si>
    <t>Dela je potrebno izvajati po določilih veljavnih tehničnih predpisov in normativov in skladno z obveznimi standardi. Vsi vgrajeni materiali morajo ustrezati določilom veljavnih tehničnih predpisov in veljavnim standardom.</t>
  </si>
  <si>
    <t>2.</t>
  </si>
  <si>
    <t>Vsa dela morajo biti izvršena tako, da je zagotovljena funkcionalnost, stabilnost, varnost, natančnost in življenjska doba posameznih elementov.</t>
  </si>
  <si>
    <t>3.</t>
  </si>
  <si>
    <t xml:space="preserve">V vsaki ceni in za komplet je potrebno zajeti vse za gotove montirane in finalno obdelane izdelke - objekt kot celoto v skladu s projektno dokumnetacijo, brez dodatnih del, z izdelavo vse montažne tehnične dokumentacije, detajlov izvedbe, katerih potrditev je nujno zagotoviti s strani projektanta. V ceni vseh postavk je potrebno zajeti še vse ostalo iz razpisnih pogojev, kar s tem popisom ni zajeto. </t>
  </si>
  <si>
    <t>4.</t>
  </si>
  <si>
    <t>Vse izmere je potrebno preveriti po posameznih  projektih, v primeru nejasnosti se posvetovati s projektantom.</t>
  </si>
  <si>
    <t>5.</t>
  </si>
  <si>
    <t xml:space="preserve">V primeru kakršnihkoli nejasnosti, tiskarskih napak in neskladij v projektu ali iz popisa del je le te potrebno razčistiti pred oddajo ponudbe z odgovornim projektantom. </t>
  </si>
  <si>
    <t>6.</t>
  </si>
  <si>
    <t xml:space="preserve">Pomanjkanje na trgu, dolgi dobavni roki, spremembe nabavnih cen ipd. ne predstavljajo dopustnega razloga za odstopanje od predvidenega proizvoda oz. kakovosti, roka in cene. V primeru kakršnegakoli neskladja med določili in imenovanimi proizvodi v popisih del ter projektno dokumentacijo, mora izvajalec o tem nemudoma obvestiti naročnika, ki v soglasju s projektantom določi, katera določila se upoštevajo oz. kateri proizvod se vgradi. </t>
  </si>
  <si>
    <t>7.</t>
  </si>
  <si>
    <t xml:space="preserve">Izvajalec sme navedene inštalacije in opremo uporabljati šele po pisni potrditvi s strani naročnika, sicer nosi stroške morebitne zahtevane zamenjave. Garancijska doba posameznega izdelka začne teči z dnem primopredaje objekta. </t>
  </si>
  <si>
    <t>V svoji ponudbi mora ponudnik vkalkulirati in upoštevati tudi naslednje:</t>
  </si>
  <si>
    <t>nabavo vsega materiala in opreme, predvidene za vgraditev in montažo vključno z drobnim montažnim in pritrdilnim materialom. Upoštevati stroške prevoza, razkladanja in skladiščenja na gradbišču, notranjega (horizontalnega in vertikalnega) transporta na gradbišču (ne glede na težo ali zahtevnost);</t>
  </si>
  <si>
    <t>pripravljalna dela in organizacijo gradbišča;</t>
  </si>
  <si>
    <t>zaključna dela na gradbišču s strani ponudnika in njegovih podizvajalcev, z odvozom odvečnega materiala in odpadnega materiala na deponijo;</t>
  </si>
  <si>
    <t>4. </t>
  </si>
  <si>
    <t>zavarovanje ponudbenih del v gradnji, delavcev in materiala na gradbišču v času izvajanja del. Ponudnik mora dokazilo o zavarovanju dostaviti naročniku najkasneje 14 dni po podpisu pogodbe;</t>
  </si>
  <si>
    <t>manipulativne in režijske stroške, kot tudi stroški koordinacije, kar velja tudi za odpravo napak v garancijski dobi;</t>
  </si>
  <si>
    <t>redno udeleževanje operativnih rednih in izrednih sestankov, sodelovanje na tehničnem pregledu  s strani vodje projekta elektroinštalacijskih del. Izjemoma se v času upravičene odsotnosti dovoljuje sodelovanje njegovega namestnika, ki je seznanjen s problematiko gradbišča;</t>
  </si>
  <si>
    <t xml:space="preserve">izdelavo, uporabo in demontažo vseh delovnih odrov (za ves čas izvajanja del); </t>
  </si>
  <si>
    <t>8.</t>
  </si>
  <si>
    <t>Sorazmerni strošek elektrike, toplote, vode, razsvetljave ( vključno z gradbiščno inštalacijo ) in ostale stroške v času gradnje;</t>
  </si>
  <si>
    <t>9.</t>
  </si>
  <si>
    <t>izvedbo predpisanih ukrepov varstva pri delu in varstva pred požarom, ki jih mora ponudnik obvezno upoštevati;</t>
  </si>
  <si>
    <t>10.</t>
  </si>
  <si>
    <t>ponudnik mora v ponudbi upoštevati kakovostni razred materialov in opreme določene s projektno dokumentacijo in v ponudbi navesti ponujeni proizvod. Ločeno lahko ponudnik ponudi tip proizvoda, ki mora biti enakovreden projektno predvidenim s tem, da upošteva možnost, da se investitor odloči za izbor proizovodov, ki so projektno predvideni;</t>
  </si>
  <si>
    <t>11.</t>
  </si>
  <si>
    <t>drobni, vezni, obešalni in pritrdilni material za razvode električnih inštalacij, izdelan iz različnih jeklenih pocinkanih kabelskih kanalov sistemskih dobaviteljev,  vijakov, matic in kovinskih zidnih vložkov v ustrezni protipožarni zaščiti skladno z zahtevami projekta;</t>
  </si>
  <si>
    <t>12.</t>
  </si>
  <si>
    <t>izvedbo preizkusov in meritev električnih inštalacij jakega, šibkega toka, strelovodne inštalacije, elektro razvodnih omar in energetskih meritev (tudi po odsekih, če to pogojuje faznost izgradnje) ter izdelavo zapisnikov (poročil) s strani pooblaščenih merilcev. Izvesti je potrebno tudi funkcionalne preiskuse posameznih naprav na primer domofonske instalacije, pristopne kontrole, videonadzornega sistema, delovanja svetil ipd. O pravilnosti delovanje za teh naprav izdelati zapisnik – tabelo kjer bo na primer za vsako stanovanje razvidno, da je bila dotična instalacija pregledana in pravilno deluje;</t>
  </si>
  <si>
    <t>13.</t>
  </si>
  <si>
    <t>označitev vseh tehničnih prostorov, naprav, kablov, inštalacij in opreme v skladu s predpisi in morebitnimi dodatnimi zahtevami iz projektne dokumentacije  (označitev mora biti izvedena v trajni obliki);</t>
  </si>
  <si>
    <t>14.</t>
  </si>
  <si>
    <t>označevanje svetilk varnostne razsvetljave ter nameščanje piktogramskih oznak;</t>
  </si>
  <si>
    <t>15. </t>
  </si>
  <si>
    <t>zaključevanje vseh kablov skladno s predpisi; npr. jakotočnih z lestenčnimi sponkami, kabli TK omrežja z RJ45 sponko, itd…</t>
  </si>
  <si>
    <t>16.</t>
  </si>
  <si>
    <t xml:space="preserve">vodenje gradbenega dnevnika in gradbene knjige z izmerami skladno s Pravilnikom o vodenju gradbenega dnevnika in gradbene knjige. Izmere gradbene knjige se vodijo tako, da se v izmerah prokažejo vse trase poteka električnih vodov, kabli pa se dolžinsko prikazujejo po posameznih tokokrogih elektro razdelilnika;  </t>
  </si>
  <si>
    <t>17.</t>
  </si>
  <si>
    <t>potrebni preizkusi in meritve ter pridobitev potrdil s poročili o pregledih vgrajenih sistemov požarne zaščite izvedenih s strani izvajalca kot npr. varnostna razsvetljava ipd. Potrdila morajo biti izdelana  strani pooblaščenega preglednika sistemov požarne zaščite;</t>
  </si>
  <si>
    <t xml:space="preserve">18.  </t>
  </si>
  <si>
    <t xml:space="preserve">tesnitve vseh prehodov inštalacij. Na mestih med različnimi požarnimi sektorji  se izvede požarno odporno tesnitev z ustrezno certifikacijo. </t>
  </si>
  <si>
    <t>19.</t>
  </si>
  <si>
    <t>izdelavo enopolnih oziroma tropolnih shem elektro inštalacij in opreme na osnovi PID dokumentacije in vložitev teh shem v za to pripravljen »žep«  v posameznih elektro razdelilnikih;</t>
  </si>
  <si>
    <t>20.</t>
  </si>
  <si>
    <t>izdelavo navodil za uporabo in vzdrževanje elektro inštalcij in opreme, šolanje uporabnika;</t>
  </si>
  <si>
    <t>21.</t>
  </si>
  <si>
    <t>izdelavo dokazila o zanesljivosti objekta za elektro inštalacije v 2 (dveh) izvodih, združene v fasciklu z označenimi registri poglavij vključujoč:</t>
  </si>
  <si>
    <t>a)</t>
  </si>
  <si>
    <t xml:space="preserve">izjave, </t>
  </si>
  <si>
    <t>b)</t>
  </si>
  <si>
    <t>certifikate o ustreznosti z atesti za vgrajene materiale in opremo,</t>
  </si>
  <si>
    <t>c)  </t>
  </si>
  <si>
    <t>zapisnike preizkusov, meritev, ipd.,</t>
  </si>
  <si>
    <t>d)</t>
  </si>
  <si>
    <t>navodila za uporabo in vzdrževanje,</t>
  </si>
  <si>
    <t>e)</t>
  </si>
  <si>
    <t>garancijske liste,</t>
  </si>
  <si>
    <t>f) </t>
  </si>
  <si>
    <t>seznam dobaviteljev opreme in servisov.</t>
  </si>
  <si>
    <t>Dokumentacija mora biti vložena v prozorne ovitke, ustrezno zaporedno označena, oštevilčena in predana investitorju pred tehničnim pregledom.</t>
  </si>
  <si>
    <t>22.</t>
  </si>
  <si>
    <t xml:space="preserve">izvajalec mora v gradbiščni izvod projekta za izvedbo sprotno vrisovati vse spremembe in odstopanja od PZI, naročniku dostaviti skice in delavniške načrte vseh sprememb  za izdelavo celotne PID dokumentacije, v skladu z veljavnimi tehničnimi predpisi, normativi, standardi in drugimi zakonskimi akti, pravili stroke ter tako, da bo omogočen nemoten potek gradnje in da bo izvedba, vzdrževanje in uporaba objekta ekonomična. </t>
  </si>
  <si>
    <t>23.</t>
  </si>
  <si>
    <t>stroške nastale zaradi pogodbenih del za sprotno čiščenje prostorov za tekoče preglede nadzora, stroške šiščenja za predpreglede in preglede vidnih napak objekta ter stroške za vsakokratno čiščenje prostorov po eventuelni odpravi napak</t>
  </si>
  <si>
    <t>24.</t>
  </si>
  <si>
    <t>zavarovanje vgrajene opreme in elementov pred onesnaževanjem in poškodbami, odtujitve do primopredaje izvedenih del investitorju;</t>
  </si>
  <si>
    <t>25.</t>
  </si>
  <si>
    <t>stroške popravil ali zamenjave neklavitetno izvedenih del</t>
  </si>
  <si>
    <t>26.</t>
  </si>
  <si>
    <t>stroške popravil eventuelno ovzročene škode ostalim izvajalcem na gradbišču, objektu ali sosednjih objketih, infrastrukturi in mimoidočim</t>
  </si>
  <si>
    <t>27.</t>
  </si>
  <si>
    <t>nudenje morebitne gradbene in ostale pomoči;</t>
  </si>
  <si>
    <t>28.</t>
  </si>
  <si>
    <t xml:space="preserve">ponudba za dodatni material in opremo mora biti pripravljena po kalkulativnih elementih iz ponudbe; </t>
  </si>
  <si>
    <t>29.</t>
  </si>
  <si>
    <t xml:space="preserve">za vsak element ponudbenih del mora izvajalec naročniku vnaprej in pravočasno predložiti vzorce in tehnično dokumentacijo s certifikati o skladnosti, atesti, navodili za vgradnjo, uporabo in vzdrževanje (tehnološki elaborat), ter šele po potrditvi s strani naročnika dokončno naročiti izdelavo, dobavo in montažo na objektu. Dokumentacija se glede na napredovanje del arhivira v fasciklu - katalog elektro inštalacij in elektro opreme in je ob zaključku del osnova za sestavo dokazila o zanesljivosti objekta;   </t>
  </si>
  <si>
    <t>30.</t>
  </si>
  <si>
    <t xml:space="preserve">za vso opremo, ki bi jo izvajalec glede na projektni popis želel zamenjati mora pridobiti pisno potrditev projektanta, nadzornika in investitorja. Ne bo se potrjevala oprema nižjega kvalitativnega razreda od projektno predvidenega, če to ne bo imelo za investitorja pozitivnega finančnega ali tehničnega učinka;   </t>
  </si>
  <si>
    <t>Zap.št.</t>
  </si>
  <si>
    <t>O p i s</t>
  </si>
  <si>
    <t>EM</t>
  </si>
  <si>
    <t>Kol.</t>
  </si>
  <si>
    <t>Cena na enoto</t>
  </si>
  <si>
    <t>Skupaj</t>
  </si>
  <si>
    <t>Opreme</t>
  </si>
  <si>
    <t>Dela</t>
  </si>
  <si>
    <r>
      <t xml:space="preserve">Dobava, montaža in priklop nadometne kovinske omare oznake </t>
    </r>
    <r>
      <rPr>
        <b/>
        <sz val="9"/>
        <rFont val="Arial"/>
        <family val="2"/>
      </rPr>
      <t>RO-E8.D</t>
    </r>
    <r>
      <rPr>
        <sz val="9"/>
        <rFont val="Arial"/>
        <family val="2"/>
        <charset val="238"/>
      </rPr>
      <t>; kovinska vrata W×L×H=600×900×200 / 120M (5×24) , IP54, bele barve( RAL 9010), za vgradnjo 120 M (24x5),  kpl. z montažno opremo in sponkami, s sledečo opremo:</t>
    </r>
  </si>
  <si>
    <t>kos</t>
  </si>
  <si>
    <t>- 4-polno glavno stikalo 50A</t>
  </si>
  <si>
    <t xml:space="preserve"> -4p prenapetostni (katodni) odvodnik, tipa III, tip kot PZH R3 275/5/3+1 kataloška številka: 77 30 105  v kompletu z drobnim instalacijskim materialom za montažo prenapetostnih odvodnikov. Proizvajalec HERMI</t>
  </si>
  <si>
    <t>- stikalo 0-1, 2p, 10A  za test zasilne razsvetljave</t>
  </si>
  <si>
    <t xml:space="preserve"> -avtomatska varovalka 1p, 6A, B</t>
  </si>
  <si>
    <t xml:space="preserve"> -avtomatska varovalka 1p, 10A, B</t>
  </si>
  <si>
    <t xml:space="preserve"> -avtomatska varovalka 1p, 6A, C</t>
  </si>
  <si>
    <t xml:space="preserve"> -avtomatska varovalka 1p, 10A, C</t>
  </si>
  <si>
    <t xml:space="preserve"> -avtomatska varovalka 1p, 16A, C</t>
  </si>
  <si>
    <t xml:space="preserve"> -avtomatska varovalka 3p, 16A, C</t>
  </si>
  <si>
    <t xml:space="preserve"> -avtomatska varovalka 3p, 20A, C</t>
  </si>
  <si>
    <t>- stikalo 0-1, 1p, 16 A  za test požarnih loput</t>
  </si>
  <si>
    <t>- stikalo 1-0-2, 2p, 16A</t>
  </si>
  <si>
    <t>- rele 24 VDC, mirni kontakt (povezava na AJP)</t>
  </si>
  <si>
    <t>- napajalnik 24 VDC, 20W  (povezava na AJP), tip kot MW-HDR20-24</t>
  </si>
  <si>
    <t>- signalna LED luč, rdeča, 230 VAC</t>
  </si>
  <si>
    <t>- signalna LED luč, zelena, 230 VAC</t>
  </si>
  <si>
    <t xml:space="preserve"> -FID stikalo, 4-pol., 40/0,03A</t>
  </si>
  <si>
    <t xml:space="preserve"> -FID stikalo, 4-pol., 25/0,03A</t>
  </si>
  <si>
    <t xml:space="preserve"> -FID stikalo, 2-pol., 25/0,03A</t>
  </si>
  <si>
    <t>Dobava, montaža in priklop 3p varovalke 50A, C karakteristike v obstoječi razdelilni omari oznake RO-E8 za priklop napajalnega kabla za razdelilno omaor RO-E8.D</t>
  </si>
  <si>
    <t>pavšal</t>
  </si>
  <si>
    <t>Razvodne omare-Skupaj:</t>
  </si>
  <si>
    <t>Dobava in montaža svetilk z ustreznim pritrdilnim in montažnim priborom oziroma dodatnim materialom, da se zagotovi pogojem, izdelava svetil po meri, tehnična pomoč, rešitve pri montaži  po popisu:</t>
  </si>
  <si>
    <t>Nadgradna svetilka varnostne razsvetljave, za osvetljevanje evakuacijskih poti, 4.8 W / LED, ohišje iz polikarbonata RAL 9003, prozorni polikarbonatni difuzor, 3 urna avtonomija, pripravni spoj, IP42, 5 let garancije, tip :</t>
  </si>
  <si>
    <t>BEGHELLI PRATICA 500LM 1.5/3H IP42 SAAT 4.8W/LED (4405)</t>
  </si>
  <si>
    <t>Oznaka na risbi: Z01</t>
  </si>
  <si>
    <t>Vgradna svetilka material: PS, izstop svetlobe: direktno sevajoče,
primarna svetlobna karakteristika: simetrično, način montaže: montaža s
polaganjem, LED nazivni svetlobni tok: 3.700 lm, 35W,  barva svetlobe: 840, barvna
temperatura: 4000K, predstikalna naprava: EVG, v kompletu: priključna
sponka, 3-polna, priklop na omrežje: 220..240V, AC, 50/60Hz, nazivna moč:
35W, ohišje, material: aluminijev profil, bele barve (RAL 9016), modul: M600,
dolžina: 596 mm, širina: 596 mm, višina: 30mm, housing upper side, material:
jeklena pločevina, zaščitna stopnja (celota): IP20, zaščitni razred (celota):
zaščitni razred II (RII - zaščitno izoliranje), certifikacijski znak: CE, dopustna
okoliška temperatura za notranje prostore: -20..+40°C, kot npr. Siteco Apollon 41 51MH12W72422</t>
  </si>
  <si>
    <t>Nadgradna asimetrična svetilka, primarno usmerjanje svetlobe Wallwasher, primarna omejitev bleščanja microgrid, primarni svetlobnotehnični pokrov: aksialna leča, material: PMMA, strukturirano, izstop svetlobe: direktno sevajoče, primarna svetlobna karakteristika: asimetrično, način montaže: nadgradna montaža, LED nazivni svetlobni tok: 4.080 lm, 29W, barva svetlobe: 840, barvna temperatura: 4000K, predstikalna naprava: EVG-DALI, v kompletu: priključna sponka, 5-polna, priklop na omrežje: 230V, AC, 50Hz, nazivna moč: 29W, ohišje svetilke, material: umetna masa, bele barve (RAL 9016), dolžina: 1.230 mm, širina: 134 mm, višina: 50mm, zaščitna stopnja (celota): IP20, zaščitni razred (celota): zaščitni razred I (RI - zaščitna ozemljitev), certifikacijski znak: CE, zaščitni znak: F, odpornost na udarce: IK02, dopustna okoliška temperatura za notranje prostore: 0..+35°C, kot npr. Siteco Taris</t>
  </si>
  <si>
    <t>Vgradni downlight, izstop svetlobe: direktno sevajoče, LED nazivni svetlobni tok: 2.300lm, barva svetlobe: 840, predstikalna naprava: EVG, priklop na omrežje: 230V, AC, 50/60Hz, ohišje, okrogle oblike, material: aluminij, lakirano, bele barve (RAL 9016), premer: 216mm, vgradna globina:58mm, zaščitna stopnja (celota): IP20, zaščitni razred (celota): zaščitni razred I (RI - zaščitna ozemljitev), certifikacijski znak: CE, dopustna okoliška
temperatura za notranje prostore: -10..+40°C, kot npr. Siteco Lunis 41</t>
  </si>
  <si>
    <t>Fotoluminiscenčni piktogram za označevanje evakuacijskih poti, smer ravno, tip.:</t>
  </si>
  <si>
    <t>FOTOLUMINISCENČNI PIKTOGRAM 15X30 RAVNO</t>
  </si>
  <si>
    <t>Prvi pregled in preizkus sistema APZ ( varnostne razsvetljave)</t>
  </si>
  <si>
    <t>paušal</t>
  </si>
  <si>
    <t>B - Razsvetljava-Skupaj:</t>
  </si>
  <si>
    <t>VTIČNICE in STIKALA</t>
  </si>
  <si>
    <t>Dobava, montaža in vezava vtičnic, komplet po seznamu :</t>
  </si>
  <si>
    <t>5P stalni priključek, za kable do 4mm2</t>
  </si>
  <si>
    <t>Set 2 vtičnice, 1x16A 230V IP44,Modul TEM Čatež,, vključno s 4M setom/adapterjem za IP44. Montaža na učnom mestu za pouk frizerja.</t>
  </si>
  <si>
    <t>Modularno tipkalo 1-0-2 za pogon projekcijskega platna, Modul TEM Čatež, barva po izbiri investitorja</t>
  </si>
  <si>
    <t>Modularno navadno stikalo, tip kot Modul TEM Čatež, barva po izbiri investitorja</t>
  </si>
  <si>
    <t>Modularno menjalno stikalo, tip kot Modul TEM Čatež, barva po izbiri investitorja</t>
  </si>
  <si>
    <t>Modularno križno stikalo, Modul TEM Čatež, barva po izbiri investitorja</t>
  </si>
  <si>
    <t>Modularno stikalo za žaluzije gor-0-dol, Modul TEM Čatež, barva po izbiri investitorja</t>
  </si>
  <si>
    <t>Modularna vtičnica - HDMI, 1MModul TEM Čatež, barva po izbiri investitorja</t>
  </si>
  <si>
    <t>Modularna vtičnica 2M, Modul TEM Čatež, barva po izbiri investitorja</t>
  </si>
  <si>
    <t>Komplet instalacijska doza 7M + nosilec 7M + okvir 7M Modul TEM Čatež, barva po izbiri investitorja</t>
  </si>
  <si>
    <t>Komplet instalacijska doza 4M + nosilec 4M + okvir 4M, Modul TEM Čatež</t>
  </si>
  <si>
    <t>Komplet instalacijska doza 3M + nosilec 3M + okvir 3M (barva po izbiri investitorja), Modul TEM Čatež</t>
  </si>
  <si>
    <t>Komplet instalacijska doza 2M + nosilec2M + okvir 2M (barva po izbiri investitorja),Modul TEM Čatež</t>
  </si>
  <si>
    <t>Polnilo 1M (slepi pokrov)</t>
  </si>
  <si>
    <t>Vtičnice-Skupaj</t>
  </si>
  <si>
    <t>KABLI IN INŠTALACIJSKI MATERIJAL</t>
  </si>
  <si>
    <t>Opomba 1</t>
  </si>
  <si>
    <t>Na zaščitenih delih evakuacijskih poti (požarno stopnišče) mora kabli ustrezati zahtevam razreda B2ca s1d1a1. V ostalih prostorih objekta morajo kabli ustrezati razredu Cca s1d2a1.                                            V točki 2.5.4. smernice TSG-1-001 je glede na vrsto stavbe
za vgrajene električne kable zahtevan minimalni razred
odziva na ogenj. Ne glede na tam zapisane zahteve
se lahko v vseh primerih uporabljajo kabli razreda Eca,
če so položeni:
- pod ometom z debelino najmanj 15 mm,
- pod estrihi, če je izolacija pod estrihom in okoli
kablov v širini najmanj 100 mm negorljiva 
- v stenah ali medetažnih ploščah, zaščitenih z
mineralnimi ploščami z debelino najmanj 15
mm,
- v stenah ali medetažnih ploščah, zaščitenih z
mavčno-kartonskimi ploščami z debelino najmanj
20 mm in z negorljivo izolacijo z debelino
50 mm in gostoto najmanj 40 kg/m3,
- v ustrezno požarno odporne inštalacijske jaške
ali kanale.
Tudi za odcepe kablov iz plošč ali sten so dovoljeni
kabli razreda Eca, če je prosta dolžina kablov, ki so
sicer položeni po enem od zgoraj navedenih načinov,
krajša od 2 m.</t>
  </si>
  <si>
    <t>Dobava, montaža in vezava:</t>
  </si>
  <si>
    <t>dvoplaščna, rebrasta, zaščitna cev DWPØ40mm</t>
  </si>
  <si>
    <t>m</t>
  </si>
  <si>
    <t>dvoplaščna, rebrasta, zaščitna cev DWPØ50mm</t>
  </si>
  <si>
    <t>samogasna, gibljiva, zaščitna cev, Ø16 mm, RFS Ø16 mm</t>
  </si>
  <si>
    <t>samogasna, gibljiva, zaščitna cev, Ø25 mm, RFS Ø25 mm</t>
  </si>
  <si>
    <t>samogasna, gibljiva, zaščitna cev, Ø40 mm, RFS Ø40 mm</t>
  </si>
  <si>
    <t>mehansko ojačana, gibljiva, zaščitna cev, Ø16 mm, RBT Ø16 mm</t>
  </si>
  <si>
    <t>mehansko ojačana, gibljiva, zaščitna cev, Ø25, RBT Ø25 mm</t>
  </si>
  <si>
    <t>mehansko ojačana, gibljiva, zaščitna cev, Ø35 mm, RBT Ø35 mm</t>
  </si>
  <si>
    <t>UV odporna instalacijska cev za polaganje na prostem, premera 16 mm2</t>
  </si>
  <si>
    <t>zvijavi energetski kabel, H03VV-F 3x0,7,5 mm2</t>
  </si>
  <si>
    <t>zvijavi energetski kabel H03VV-F 4x0,75 mm2</t>
  </si>
  <si>
    <t>brezhalogenski energetski kabel NHXMH-J 5x10 mm2</t>
  </si>
  <si>
    <t>brezhalogenski energetski kabel NHXMH-J 5x2,5 mm2</t>
  </si>
  <si>
    <t>brezhalogenski energetski kabel NHXMH-J 5x1,5 mm2</t>
  </si>
  <si>
    <t>15.</t>
  </si>
  <si>
    <t>brezhalogenski energetski kabel NHXMH-J 3x2,5 mm2</t>
  </si>
  <si>
    <t>brezhalogenski energetski kabel NHXMH-J 3x1,5 mm2</t>
  </si>
  <si>
    <t>brezhalogenski energetski kabel NHXMH-J 3x4 mm2</t>
  </si>
  <si>
    <t>18.</t>
  </si>
  <si>
    <t>energetski kabel NYM-J 3x1,5 mm2</t>
  </si>
  <si>
    <t>energetski kabel NYM-J 5x1,5 mm2</t>
  </si>
  <si>
    <t>energetski kabel NYM-J 3x2,5 mm2</t>
  </si>
  <si>
    <t>energetski kabel NYM-J 5x2,5 mm2</t>
  </si>
  <si>
    <t>energetski kabel NYM-J 5x4 mm2</t>
  </si>
  <si>
    <t>kabel HDMI, brezhalogenski, Cca</t>
  </si>
  <si>
    <t>zaščitni vodnik, skupaj s priborom za izvedbo ozemljitev (cevne objemke, trajni vijačeni spoji z uporabo zareznih podložk...) tip kot H07VV-K 4 mm2</t>
  </si>
  <si>
    <t>zaščitni vodnik, skupaj s priborom za izvedbo ozemljitev (cevne objemke, trajni vijačeni spoji z uporabo zareznih podložk...), tip kot  H07VV-K 6 mm2</t>
  </si>
  <si>
    <t>podometna doza za izenačitev potenciala, komplet z zbiralko</t>
  </si>
  <si>
    <t xml:space="preserve">Fiksni priklop oziroma fiksna priključnica
za naprave, kot so motorji, ventili, tipala, senzorji….. </t>
  </si>
  <si>
    <t>POŽARNI PREBOJI</t>
  </si>
  <si>
    <t>Zahtevana požarna odpornost prebojev električnih napeljav je EI60, če ni drugače navedeno</t>
  </si>
  <si>
    <t>Požarni preboji električnih napeljav morajo biti izvedeni s požarnimi tesnilnimi sistemi, testiranimi po SIST EN 1366–3 in klasificiranimi po SIST EN 13501–2, oziroma v skladu s smernico SZPV 408.</t>
  </si>
  <si>
    <t>Izvajalec mora predložiti dokazilo o usposabljanju s strani proizvajalca požarnega sistema in licenco FKC izdano s strani SZPV</t>
  </si>
  <si>
    <t>Izvajalec mora predložiti izjavo o lastnostih v skladu z ZGPro-1, ter navodilo za vgradnjo v slovenskem jeziku.</t>
  </si>
  <si>
    <t>Izvajalec mora izdelati poročilo o izvedbi požarnega tesnjenja prebojev elektro in strojnih napeljav, v skladu s prilogo 1 smernice SZPV 408</t>
  </si>
  <si>
    <t>Izvajalec mora izdelati izjavo o izvedenih delih, v skladu s prilogo 2, smernice SZPV 408.</t>
  </si>
  <si>
    <t>Požarna zaščita prebojev inštalacij med požarnimi sektormi E-60. V postavko vključiti požarne objemke, požarna tesnila, požarno malto potrebno za zaščito prebojev elektroinstalacij. Specifikacija po porabi;</t>
  </si>
  <si>
    <t>28.1</t>
  </si>
  <si>
    <t>Požarna zaščita manjših prebojev inštalacij med požarnimi sektormi E-60. V postavko vključiti požarne objemke, požarna tesnila, požarno malto potrebno za zaščito prebojev elektroinstalacij. Specifikacija po porabi;</t>
  </si>
  <si>
    <t>29.1</t>
  </si>
  <si>
    <t xml:space="preserve">Dobava, montaža in vezava talne doze s pokrovom iz nerjavečega jekla, opremljena z 4 šuko vtičnice, 2x HDMI priključnice  in 2xRJ45 priključnice , tip kot  UDHOME 9, dim 243x243mm, proizvajalca Obo Bettermann, komplet z nosilci, 4 modularne vtičnice UDHOME, 2 modularne HDMI priključnice in 2xRJ45 cat.6 priključnice. </t>
  </si>
  <si>
    <t>29.2</t>
  </si>
  <si>
    <t xml:space="preserve">Dobava, montaža in vezava talne doze s pokrovom iz nerjavečega jekla, opremljena z 4 šuko vtičnice  in 2xRJ45 priključnice , tip kot  UDHOME 9, dim 243x243mm, proizvajalca Obo Bettermann, komplet z nosilci, 4 modularne vtičnice UDHOMEin 2xRJ45 cat.6 priključnice. </t>
  </si>
  <si>
    <t>Dobava, montaža in vezava instalacijske doze IP67 na strehi za potrebe toplotne črpalke (napajanja zunanjih enot). Dimenzije 250x250x80 mm, IP67.</t>
  </si>
  <si>
    <t>31.</t>
  </si>
  <si>
    <t>Pozdaljšanje obstoječe veje ogrevanja žlebov. V postavko vključiti 2 x 20 m grelnega kabla, kpl s stroški podaljševanja in montaže</t>
  </si>
  <si>
    <t>32.</t>
  </si>
  <si>
    <t>Dobava, montaža in vezava UPS napajanja v komunikacijsko omaro, 2000 VA / 2000 W, pf 1.0, tip kot PowerWalker UPS brezprekinitveno napajanje Online VFI 2000 RMG PF1 2000VA 2000W.</t>
  </si>
  <si>
    <t>Kabli in inštalacijski pribor-Skupaj:</t>
  </si>
  <si>
    <t>AKTIVNA OPREMA KOMUNIKACIJSKIH OMAR (ROUERJI, SERVERJI, SWITCHI….) NISO DEL TEGA POPISA</t>
  </si>
  <si>
    <t>Dobava, montaža in vezava komunikacijske omare oznake K.O.-D, velikosti (švg) 600x450x635mm, 12U, steklena vrata  komplet z naslednjo opremo:</t>
  </si>
  <si>
    <t>- SET VTIČNIC V KOM. OMARI - Razdelilec 25cm 4x220V z vgrajeno prenapetostno zaščito</t>
  </si>
  <si>
    <t>- DATEH hladilna enota 1U kpl s termostatom</t>
  </si>
  <si>
    <t>- PoE Switch za napajanje WiFi AP, 4 portni</t>
  </si>
  <si>
    <t xml:space="preserve">'- PATCH PANEL 24 PORTNI (priprava za kamere), cat.6, tip kot KELine 24-portni CAT6A FTP panel ali enakovreden, za montažo v komunikacijsko omaro, hitrosti do 10Gbps, primeren za trdožilne kable </t>
  </si>
  <si>
    <t>- SWITCH/ STIKALO  24 portno GIGABIT stikalo TX 10/100/1000 Mbps, širine 27,9 cm, priloženi adapterji za namestitev v 48cm kabinete
Kompaktno ohišje za vgradnjo v 48cm (19˝) komunikacijsko omaro (1U)
24x vmesnik 10/100/1000 Mbps RJ-45 Auto-MDI/MDI-X
Vsak vmesnik podpira MDI/MDI-X auto-detection ter TX, NWAY
Vmesniki 10/100/1000 Mbps auto-negotiation, Half/Full Duplex
Standard IEEE802.3 (10), IEEE802.3u (100), IEEE802.3ab (1000), IEEE802.3x
Pasovna širina 1000BaseT: 10/20/100/200/2000Mbps</t>
  </si>
  <si>
    <t>Dobava in montaža mehansko ojačana, gibljiva, zaščitna cev, Ø16-23 mm, RBT Ø16-23 mm</t>
  </si>
  <si>
    <t>Dobava in montaža samogasna, gibljiva, zaščitna cev, Ø16-23 mm, RFS Ø16-23 mm</t>
  </si>
  <si>
    <t>Dobava in polaganje 4-parni, telekomunikacijski kabel U/UTP 4x2x24 AWG, kat 6, brezhalogenski, Cca odziva na ogenj</t>
  </si>
  <si>
    <t>Dobava, montaža in vezava računalniške vtičnice 1xRJ45 cat.6, Modul TEM, barva po izbiri investitorja</t>
  </si>
  <si>
    <t>obojestransko zaključevanje TK kabla, 250MhZ meritve kabla ter izpis merilnega protokola</t>
  </si>
  <si>
    <t>Dobava, montaža in vezava stropne dostopne točke - WIFI AP, PoE, tip kot  TP-LINK AX1800 Wireless Dual Band Ceiling Mount Access Point</t>
  </si>
  <si>
    <t>priklop na obst. Komunikacijsko omrežje</t>
  </si>
  <si>
    <t>povezava nove komunikacijske omare na obstoječi priključek v kabinetu (vtičnica RJ45)</t>
  </si>
  <si>
    <t>Dobava in montaža plastične kanalice dimenzij 30x17mm od obstoječega priključka na parapetnom kanalu do hodnika (prehod kabla v cev)</t>
  </si>
  <si>
    <t>OZVOČENJE</t>
  </si>
  <si>
    <r>
      <t xml:space="preserve">Dobava, montaža in vezava vgradnega zvočnika, premera 20 cm, 100 V, izbira moči 5-30 W. </t>
    </r>
    <r>
      <rPr>
        <b/>
        <sz val="9"/>
        <rFont val="Arial"/>
        <family val="2"/>
      </rPr>
      <t>Pred dobavo preveriti kompaktibilnost z obstoječo vgrajeno opremo.</t>
    </r>
    <r>
      <rPr>
        <sz val="9"/>
        <rFont val="Arial"/>
        <family val="2"/>
        <charset val="238"/>
      </rPr>
      <t xml:space="preserve"> </t>
    </r>
  </si>
  <si>
    <r>
      <t xml:space="preserve">Dobava, montaža in vezava regulatorja glasnosti za 100 V avdio linijo, tip kot Tem Čatež EM95. </t>
    </r>
    <r>
      <rPr>
        <b/>
        <sz val="9"/>
        <rFont val="Arial"/>
        <family val="2"/>
      </rPr>
      <t>Pred dobavo preveriti kompaktibilnost z obstoječo vgrajeno opremo.</t>
    </r>
  </si>
  <si>
    <t>JAVLJANJE VLOMA</t>
  </si>
  <si>
    <r>
      <t>Montaža in vezava protivlomnega senzorja gibanja iz nabora opreme ponudnika tehn. Varovanja ( Aktiva Maribor).</t>
    </r>
    <r>
      <rPr>
        <b/>
        <sz val="9"/>
        <rFont val="Arial"/>
        <family val="2"/>
      </rPr>
      <t xml:space="preserve"> Dobava senzorja Aktiva Maribor.</t>
    </r>
  </si>
  <si>
    <t>Dobava, montaža in vezava alarmnega brezhalogenskega kabla vključno z dobavo in montažo negorljive instalacijske cevi premera 16 mm</t>
  </si>
  <si>
    <t>Povezava na obstoječi alarmni sistem, reprogramiranje centrale</t>
  </si>
  <si>
    <t>Šibki tok-Skupaj:</t>
  </si>
  <si>
    <t>Dobava, montaža in vezava naslednjih komponent v obstoječo zanko,  vključno s programiranjem, po popisu:</t>
  </si>
  <si>
    <r>
      <t xml:space="preserve">Adresni optični javljalnik dima,  z vgrajenim izolatorjem zanke; procesiranje signala z detekcijskim algoritmom v javljalniku. </t>
    </r>
    <r>
      <rPr>
        <b/>
        <sz val="9"/>
        <rFont val="Arial"/>
        <family val="2"/>
      </rPr>
      <t>Pred naročilom kontaktirati predstavnika Aktive Maribor zaradi izbire opreme kompaktibilne z obstoječo opremo !!!!</t>
    </r>
  </si>
  <si>
    <r>
      <t xml:space="preserve">Adresni optično-termični javljalnik dima,  z vgrajenim izolatorjem zanke; procesiranje signala z detekcijskim algoritmom v javljalniku. </t>
    </r>
    <r>
      <rPr>
        <b/>
        <sz val="9"/>
        <rFont val="Arial"/>
        <family val="2"/>
      </rPr>
      <t>Pred naročilom kontaktirati predstavnika Aktive Maribor zaradi izbire opreme kompaktibilne z obstoječo opremo !!!!</t>
    </r>
  </si>
  <si>
    <t>Podnožje javljalnikov za avtomatske adresibilne javljalnike požara</t>
  </si>
  <si>
    <t>1-kanalni vhodni/izhodni modul (1 x izhod/1x vhod1) z vgrajenim izolatorjem zanke; relejski izhod 2 A,tip Siemens FDCIO221</t>
  </si>
  <si>
    <t>Ohišje za modul, tip Siemens FDCH221</t>
  </si>
  <si>
    <t>Oznaka</t>
  </si>
  <si>
    <t>Dobava in položitev vodnika  JE-H(St)H 2x2x0,8mm-Bd (rdeč), položen v spuščenem stropu,KP, PN ceveh, JC cevi v steni ali estrihu</t>
  </si>
  <si>
    <t>Preboji skozi armirano betonsko konstrukcijo ali zid do fi 20 mm</t>
  </si>
  <si>
    <t>kpl.</t>
  </si>
  <si>
    <t>Tesnenje prehodov kabelskih povezav med požarnimi sektorji z izolativno ognjeodporno peno</t>
  </si>
  <si>
    <t>Dobava in montaža javljalnikov</t>
  </si>
  <si>
    <t>Dobava in montaža ter priklop vmesnikov</t>
  </si>
  <si>
    <t>Označevanje elementov in programiranje elementov</t>
  </si>
  <si>
    <t>Programiranje in spuščanje v pogon centrale ter konfiguracija požarnega javljanja</t>
  </si>
  <si>
    <t>Sodelovanje pri tehničnem pregledu s strani pooblaščene osebe</t>
  </si>
  <si>
    <t>Pregled sistema s strani pooblaščenca; pridobitev APV Potrdila o brezhibnem delovanju - SISTEM ZA JAVLJANJE POŽARA</t>
  </si>
  <si>
    <t>Prvi pregled za pridobitev potrdila APZ (javljanje požara)</t>
  </si>
  <si>
    <t>Avtomatsko javljanje požara - Skupaj:</t>
  </si>
  <si>
    <t>Dobava in montaža strelovoda in ozemljitev:</t>
  </si>
  <si>
    <t>LOVILNI SISTEM STRELOVODNE INSTALACIJE</t>
  </si>
  <si>
    <r>
      <t xml:space="preserve">Dobava in montaža slemenskega/strešnega nosilnega elementa </t>
    </r>
    <r>
      <rPr>
        <b/>
        <sz val="9"/>
        <rFont val="Arial"/>
        <family val="2"/>
      </rPr>
      <t>SON16 (Rf-K)</t>
    </r>
    <r>
      <rPr>
        <sz val="9"/>
        <rFont val="Arial"/>
        <family val="2"/>
      </rPr>
      <t xml:space="preserve"> iz nerjavečega jekla</t>
    </r>
    <r>
      <rPr>
        <b/>
        <sz val="9"/>
        <rFont val="Arial"/>
        <family val="2"/>
      </rPr>
      <t xml:space="preserve"> </t>
    </r>
    <r>
      <rPr>
        <sz val="9"/>
        <rFont val="Arial"/>
        <family val="2"/>
      </rPr>
      <t xml:space="preserve">za pritrjevanje strelovodnega vodnika Inox fi 8mm na pločevinasto trapetno kritino oziroma pločevinasto kapo atike. 
Proizvajalec HERMI
</t>
    </r>
  </si>
  <si>
    <r>
      <t xml:space="preserve">Dobava in montaža lovilne palice </t>
    </r>
    <r>
      <rPr>
        <b/>
        <sz val="9"/>
        <rFont val="Arial"/>
        <family val="2"/>
      </rPr>
      <t xml:space="preserve">LOP4,0 (Rf) </t>
    </r>
    <r>
      <rPr>
        <sz val="9"/>
        <rFont val="Arial"/>
        <family val="2"/>
      </rPr>
      <t xml:space="preserve">višine h=4,0m vključno z betonskim podstavkom za postavitev na ravni strehi. 
Proizvajalec HERMI
</t>
    </r>
  </si>
  <si>
    <t>ODVODNI SISTEM STRELOVODNE INSTALACIJE</t>
  </si>
  <si>
    <r>
      <t xml:space="preserve">Dobava in montaža zidnega nosilnega elementa </t>
    </r>
    <r>
      <rPr>
        <b/>
        <sz val="9"/>
        <rFont val="Arial"/>
        <family val="2"/>
        <charset val="238"/>
      </rPr>
      <t xml:space="preserve">ZON01 Rf-V </t>
    </r>
    <r>
      <rPr>
        <sz val="9"/>
        <rFont val="Arial"/>
        <family val="2"/>
        <charset val="238"/>
      </rPr>
      <t xml:space="preserve">za pritrjevanje strelovodnega vodnika  fi 8 mm na votle stene z izolacijo do 100 mm, z vijakom 160 mm in PVC vložkom fi10 mm 
Proizvajalec HERMI
</t>
    </r>
  </si>
  <si>
    <t>KONTAKTNI MATERIAL IN STRELOVODNI VODNIKI</t>
  </si>
  <si>
    <r>
      <t xml:space="preserve">Dobava in montaža sponke </t>
    </r>
    <r>
      <rPr>
        <b/>
        <sz val="9"/>
        <rFont val="Arial"/>
        <family val="2"/>
      </rPr>
      <t>KON04 A SIMPLE (Rf-V)</t>
    </r>
    <r>
      <rPr>
        <sz val="9"/>
        <rFont val="Arial"/>
        <family val="2"/>
      </rPr>
      <t xml:space="preserve"> iz nerjavečega jekla za medsebojno spajanje/podaljševanje okroglih strelovodnih vodnikov. 
Proizvajalec HERMI
</t>
    </r>
  </si>
  <si>
    <r>
      <t xml:space="preserve">Dobava in montaža sponke </t>
    </r>
    <r>
      <rPr>
        <b/>
        <sz val="9"/>
        <rFont val="Arial"/>
        <family val="2"/>
      </rPr>
      <t>KON07</t>
    </r>
    <r>
      <rPr>
        <sz val="9"/>
        <rFont val="Arial"/>
        <family val="2"/>
      </rPr>
      <t xml:space="preserve"> </t>
    </r>
    <r>
      <rPr>
        <b/>
        <sz val="9"/>
        <rFont val="Arial"/>
        <family val="2"/>
      </rPr>
      <t>(Rf-V)</t>
    </r>
    <r>
      <rPr>
        <sz val="9"/>
        <rFont val="Arial"/>
        <family val="2"/>
      </rPr>
      <t xml:space="preserve"> iz nerjavečega jekla za povezovanje okroglega strelovodnega vodnika na lovilne palice. 
Proizvajalec HERMI
</t>
    </r>
  </si>
  <si>
    <t xml:space="preserve">Dobava in montaža okroglega Rf strelovodnega vodnika Inox fi 8mm na tipske strelovodne nosilne elemente. 
Proizvajalec HERMI
</t>
  </si>
  <si>
    <t>Strelovod -Skupaj:</t>
  </si>
  <si>
    <t>Meritve električnih inštalacij - kratkostične zanke, okvarne zanke, meritev kabelskih povezav, delovanja zaščite</t>
  </si>
  <si>
    <t>Meritve strelovodne instalacije</t>
  </si>
  <si>
    <t>Svetlobnotehnične meritve razsvetljave</t>
  </si>
  <si>
    <t>Meritve strukturiranega ožičenja</t>
  </si>
  <si>
    <t>Projektantski nadzor elektro instalacij</t>
  </si>
  <si>
    <t>Ostalo-Skupaj:</t>
  </si>
  <si>
    <t>R E K A P I T U L A C I J A</t>
  </si>
  <si>
    <t>SKUPAJ:</t>
  </si>
  <si>
    <t>Dobava in polganje  visokokvalitetne organske talne obloge brez vsebnosti nitrazaminov, vinilkloridov, plastifikatorjev, termo plastičnih kloridov kot npr. Wineo 1500 FCS; skupna debelina (minimalno) EN 428 2,5mm, skupna teža EN 430 3600 gr/m2, klasifikacija EN 16776 A 34-43, ognjevarnost EN 14041 Cfl-s1, razred T, zvočna izolativnost EN ISO 10140 4 dB, primerna za zelo prehodna območja. Zagotavljati mora ekološke standarde dokazljive s certificiranji; Blue Angel, Cradle to cradle, Green guard, A+, v tonu po izbiri projektanta.</t>
  </si>
  <si>
    <t>Dobava, izdelava in montaža  profilov iz  jekla, antikorozijsko zaščitenega 1x premaz z alkidno temeljno barvo v debelini sloja 30-40 mikrona, v strešno konstrukcijo sestavljene iz profilov HEA 260, HEA240, IPE 100 in zavetrovanja Ø12,</t>
  </si>
  <si>
    <t>FASADNA KOMPOZICIJA OKEN O2</t>
  </si>
  <si>
    <t>Dobava in montaža ALU okna, KOMPOZICIJA,2663/200 cm. Tip in barva okna z odpiranjem enaka kot obstoječa.  Izvedba kombiniranega odpiranja skupaj z notranjo polico iz umetnega kamna kot npr.: Helopal, ter zunanjo alu polico, kovinska nasadila 3 x, standardna kljuka. Okna narejena iz ALU okvirnja in podbojev.  Pred izvedbo potrditi delavniške načrte. Uokna=0,9W/m2K.</t>
  </si>
  <si>
    <r>
      <rPr>
        <b/>
        <sz val="11"/>
        <rFont val="Calibri"/>
        <family val="2"/>
        <charset val="238"/>
      </rPr>
      <t xml:space="preserve">V2 </t>
    </r>
    <r>
      <rPr>
        <sz val="11"/>
        <rFont val="Calibri"/>
        <family val="2"/>
        <charset val="238"/>
      </rPr>
      <t>Dobava in montaža Notranjih  enokrilnih laminirana vrat s kovinskim podbojem - vrata učilnica-čajna kuhinja
zidarska odprtina: dim. 110 x 225 cm
svetla dimenzija vrat: dim. 100 x 220 cm
suho montažni objemni kovinski podboj, pocinkana
nerjavna pločevina V2A/V4A deb. 1,5mm, grundiran in finalno pleskan po RAL barvni karti; večkomorno tesnilo, 2x kasetna nasadila;vidna širina
podboja na zunanji strani 40-45mm; 
krilo leseno, sredica iz iverokal plošče obložene z MDF oblogo in obojestransko laminirana (ultrapas), krilo deb. 40 mm, laminat po izboru proj. krilo poravnano z ravnino podboja, ključavnica: cilindrični vložek patentiran po SIST EN 1303, sistemski ključ
Zvočna izolacija vrat min 32 dB.</t>
    </r>
  </si>
  <si>
    <r>
      <t>Dobava in montaža POŽARNIH VRAT ,v strojnico z zahtevami EI</t>
    </r>
    <r>
      <rPr>
        <sz val="5"/>
        <rFont val="Calibri"/>
        <family val="2"/>
        <charset val="238"/>
      </rPr>
      <t>2</t>
    </r>
    <r>
      <rPr>
        <sz val="11"/>
        <rFont val="Calibri"/>
        <family val="2"/>
        <charset val="238"/>
      </rPr>
      <t xml:space="preserve">60-C2S,zidarska odprtina 110/225, polno vratno krilo 100/220. ključavnica: cilindrični vložek patentiran po SIST EN 1303, sistemski ključ   </t>
    </r>
    <r>
      <rPr>
        <b/>
        <sz val="11"/>
        <rFont val="Calibri"/>
        <family val="2"/>
        <charset val="238"/>
      </rPr>
      <t>V3</t>
    </r>
  </si>
  <si>
    <r>
      <rPr>
        <b/>
        <sz val="11"/>
        <rFont val="Calibri"/>
        <family val="2"/>
        <charset val="238"/>
      </rPr>
      <t xml:space="preserve">V1 </t>
    </r>
    <r>
      <rPr>
        <sz val="11"/>
        <rFont val="Calibri"/>
        <family val="2"/>
        <charset val="238"/>
      </rPr>
      <t xml:space="preserve">Dobava in montaža Notranjih  enokrilnih laminiranih vrat s kovinskim podbojem - vrata v </t>
    </r>
    <r>
      <rPr>
        <b/>
        <sz val="11"/>
        <rFont val="Calibri"/>
        <family val="2"/>
        <charset val="238"/>
      </rPr>
      <t xml:space="preserve">učilnice, kabinet, čajna kuhinja </t>
    </r>
    <r>
      <rPr>
        <sz val="11"/>
        <rFont val="Calibri"/>
        <family val="2"/>
        <charset val="238"/>
      </rPr>
      <t xml:space="preserve">
zidarska odprtina: dim. 110 x 280 cm
svetla dimenzija vrat: dim. 100 x 220 cm
nadsvetloba: cca 55cm
suho montažni objemni kovinski podboj, pocinkana
nerjavna pločevina V2A/V4A deb. 1,5mm, grundiran in finalno pleskan po RAL barvni karti; večkomorno tesnilo, 2x kasetna nasadila;vidna širina
podboja na zunanji strani 40-45mm; 
krilo leseno, sredica iz iverokal plošče obložene z MDF oblogo in obojestransko laminirana (ultrapas), krilo deb. 40 mm, laminat po izboru proj. krilo poravnano z ravnino podboja, ključavnica: cilindrični vložek patentiran po SIST EN 1303, sistemski ključ
Zvočna izolacija vrat min 32 dB.  4xD in 1xL</t>
    </r>
  </si>
  <si>
    <r>
      <rPr>
        <b/>
        <sz val="8"/>
        <rFont val="Arial CE"/>
        <charset val="238"/>
      </rPr>
      <t>R</t>
    </r>
    <r>
      <rPr>
        <sz val="8"/>
        <rFont val="Arial CE"/>
        <family val="2"/>
        <charset val="238"/>
      </rPr>
      <t xml:space="preserve">ational </t>
    </r>
    <r>
      <rPr>
        <b/>
        <sz val="8"/>
        <rFont val="Arial CE"/>
        <charset val="238"/>
      </rPr>
      <t>E</t>
    </r>
    <r>
      <rPr>
        <sz val="8"/>
        <rFont val="Arial CE"/>
        <family val="2"/>
        <charset val="238"/>
      </rPr>
      <t>nergy engineer</t>
    </r>
    <r>
      <rPr>
        <b/>
        <sz val="8"/>
        <rFont val="Arial CE"/>
        <charset val="238"/>
      </rPr>
      <t>ing</t>
    </r>
    <r>
      <rPr>
        <sz val="8"/>
        <rFont val="Arial CE"/>
        <family val="2"/>
        <charset val="238"/>
      </rPr>
      <t xml:space="preserve">                                                                                                           </t>
    </r>
  </si>
  <si>
    <t>e-mail:info@reing.si │www.reing.si</t>
  </si>
  <si>
    <t>Številka postavke</t>
  </si>
  <si>
    <t>Opis</t>
  </si>
  <si>
    <t>Enota</t>
  </si>
  <si>
    <t>Količina</t>
  </si>
  <si>
    <t>Cena na enoto v EUR</t>
  </si>
  <si>
    <t xml:space="preserve">Znesek brez DDV </t>
  </si>
  <si>
    <t>POPIS MATERIALA IN DEL</t>
  </si>
  <si>
    <t>(Strojne instalacije)</t>
  </si>
  <si>
    <t>Splošne opombe:</t>
  </si>
  <si>
    <t>Ponudnik-izvajalec del mora pred začetkom del pregledati vso projektno dokumentacijo.</t>
  </si>
  <si>
    <t>Za vse nejasnosti ali alternativne rešitve se mora obvezno posvetovati z odgovornim projektantom oziroma investitorjem. O morebitni spremembi mora pridobiti pismo soglasje pred oddajo zavezujoče ponudbe del.</t>
  </si>
  <si>
    <t>Z oddajo ponudbe vsak ponudnik izjavlja, da je skrbno pregledal vse sestavne dele PZI projektne dokumentacije, da so v končni vrednosti ponudbe zajeta vsa dela in material, ki zagotavljajo popolno, zaključeno in celostno izvedbo objekta, ki ga obravnava projekt, kot tudi vsa dela, ki niso neposredno opisana ali našteta v tekstualnem delu popisa, a so kljub temu razvidna iz grafičnih prilog in ostalih sestavnih delov PZI projekta.</t>
  </si>
  <si>
    <t>Načrte in detajle izvajalec predhodno natančno pregleda in v primeru nejasnosti in na eventuelne  pomanjkljivosti, kot strojni strokovnjak  opozori projektanta. </t>
  </si>
  <si>
    <t>Dobava  in montaža vsebuje tudi drobni montažni material.</t>
  </si>
  <si>
    <t>Vsa dela morajo biti izvedena kvalitetno, iz   materialov z zahtevanimi lastnostmi, z atesti.</t>
  </si>
  <si>
    <t>Vsaka opisana pozicija je mišljena kompletno z   vsemi deli, materialom in transporti za   vgrajen oz. montiran izdelek.</t>
  </si>
  <si>
    <t>Vsak izvajalec mora po končani svoji fazi očistiti in odstraniti vse odpadke z odvozom na komunalno deponijo, s plačilom vseh stroškov za koriščenje deponije.</t>
  </si>
  <si>
    <t>Vsa sanitarna keramika in sanitarna oprema mora biti 1 kvalitete v skladu s TSG-12640:2008 po izbiri arhitekta oziroma investitorja!</t>
  </si>
  <si>
    <t>Izvajalec je dolžan izvesti vsa pripravljalna dela, organizacijo gradbišča, ustrezno varnost in zaščito gradbišča!</t>
  </si>
  <si>
    <t>V ponudbi je potrebno opremo natančno specificirati, v kolikor se ponuja enakovredna alternativa.</t>
  </si>
  <si>
    <t>Na iztočnih armaturah morajo biti vgrajeni perlatorji z usmerjevalnikom curka!</t>
  </si>
  <si>
    <t>Vse mere in detajle je potrebno preveriti na licu mesta pred pričetkom del.</t>
  </si>
  <si>
    <t>Preboji: Izvajalec je dolžan sodelovati že v fazah, ko gradbinci izdelujejo opaže in pravočasno namestiti vložke, ki pozneje služijo za prehod strojnih inštalacij. V drugačnem primeru stroške dodatnih del dolbljenja nosilnih in opečnih konstrukcij nosi izvajalec sam.</t>
  </si>
  <si>
    <t>Upoštevati je potrebno Uredbo o zelenem javnem naročanju za posemezen sklop.</t>
  </si>
  <si>
    <r>
      <rPr>
        <b/>
        <sz val="9"/>
        <color rgb="FF222222"/>
        <rFont val="Arial"/>
        <family val="2"/>
        <charset val="238"/>
      </rPr>
      <t xml:space="preserve">Opomba: </t>
    </r>
    <r>
      <rPr>
        <sz val="9"/>
        <color rgb="FF222222"/>
        <rFont val="Arial"/>
        <family val="2"/>
        <charset val="238"/>
      </rPr>
      <t>Pred oddajo ponudbe preveriti excelove enačbe.</t>
    </r>
  </si>
  <si>
    <t>VODOVOD IN KANALIZACIJA</t>
  </si>
  <si>
    <t>01.</t>
  </si>
  <si>
    <r>
      <t xml:space="preserve">Dobava in montaža kompletnega umivalnika, sestoječega iz:
-1 kos keramični umivalnik širine 750mm kvalitete 1A,  - po izboru arhitekta oz. INVESTITORJA kot npr. Geberit Kolo
-1 kos kromiranega iztočnega ventila </t>
    </r>
    <r>
      <rPr>
        <sz val="10"/>
        <rFont val="Calibri"/>
        <family val="2"/>
        <charset val="238"/>
      </rPr>
      <t>ø</t>
    </r>
    <r>
      <rPr>
        <sz val="10"/>
        <rFont val="Arial"/>
        <family val="2"/>
        <charset val="238"/>
      </rPr>
      <t>32 s čepom na verižici in kromiranega sifona s kromano zvezno cevjo in rozeto                                                                                                                                                 -1 kos stoječo enoročno mešalno baterijo za umivalnik z zveznima cevkama in dvema kotnima ventiloma 15/10 - po izboru arhitekta oz. INVESTITORJA kot npr. GROHE Eurostyle Cosmopolitan 
- komplet s pritrdilnim, tesnilnim in montažnim materialom</t>
    </r>
  </si>
  <si>
    <t>02.</t>
  </si>
  <si>
    <t>Dodatna oprema za umivalnike:
- ogledalo širine 750 mm
- keramični etažer 750 mm
- držalo za brisače, pokromano
- držalo za tekoče milo, vključno s pritrdilnim materialom</t>
  </si>
  <si>
    <t>03.</t>
  </si>
  <si>
    <r>
      <t xml:space="preserve">Dobava in montaža kompletnega frizerska umivalnika sestoječega iz:
-1 kos keramični frizerski umivalnik kvalitete 1A,  - po izboru arhitekta oz. INVESTITORJA
-1 kos kromiranega iztočnega ventila </t>
    </r>
    <r>
      <rPr>
        <sz val="10"/>
        <rFont val="Calibri"/>
        <family val="2"/>
        <charset val="238"/>
      </rPr>
      <t>ø</t>
    </r>
    <r>
      <rPr>
        <sz val="10"/>
        <rFont val="Arial"/>
        <family val="2"/>
        <charset val="238"/>
      </rPr>
      <t>32 s čepom na verižici in kromiranega sifona s kromano zvezno cevjo in rozeto                                                                                                                                                 -1 kos stoječo enoročno mešalno baterijo za umivalnik z zveznima cevkama in dvema kotnima ventiloma 15/10 - po izboru arhitekta oz. INVESTITORJA kot npr. GROHE Eurostyle Cosmopolitan 
- komplet s pritrdilnim, tesnilnim in montažnim materialom</t>
    </r>
  </si>
  <si>
    <t>Opomba: Priklope je potrebno prilagoditi izbranemu tipu umivalnika</t>
  </si>
  <si>
    <t>04.</t>
  </si>
  <si>
    <t>Dobava in montaža stenske enoročne mešalne baterija s podaljšanim iztokom za vgradnjo na pomivalna korita vključno z vsem montažnim materialom, kot npr. GROHE Eurostyle Cosmopolitan</t>
  </si>
  <si>
    <t>05.</t>
  </si>
  <si>
    <t>Dobava in montaža pretočnega PVC talnega sifona s kromirano ploščo velikosti 15 x 15 cm z zapornim lijakom in smradno zaporo kot npr. HL300</t>
  </si>
  <si>
    <t>06.</t>
  </si>
  <si>
    <t>Dobava in montaža kanalizacijske cevi izdelane iz trdega polipropilena PP-ja po DIN 19531 tip HT, zatesnjene z gumijastimi tesnili vključno z vsemi fazonskimi kosi in pritrdilnim materialom</t>
  </si>
  <si>
    <t xml:space="preserve">PP 50 </t>
  </si>
  <si>
    <t>07.</t>
  </si>
  <si>
    <t>Dobava in montaža PE-Xb/Al/PE cevi za toplo sanitarno vodo, z vsemi fazonskimi kosi in ostalim potrebnim obešalnim in drugim materialom za montažo, vključno Armacell izolacija tip ITS debeline najmanj DN/2 notranji premer cevi, a ne manše od 6 mm kot npr. Geberit Mepla</t>
  </si>
  <si>
    <t>D 20x2,5 mm</t>
  </si>
  <si>
    <t>D 16x2,25 mm</t>
  </si>
  <si>
    <t>08.</t>
  </si>
  <si>
    <t>Dobava in montaža PE-Xb/Al/PE cevi za hladno sanitarno vodo kot npr. Geberit Mepla, z vsemi fazonskimi kosi in ostalim potrebnim obešalnim in drugim materialom za montažo, vključno Armacell izolacijo tip Tubolit  S plus debeline 4 mm</t>
  </si>
  <si>
    <t>D 26x3,0 mm</t>
  </si>
  <si>
    <t>09.</t>
  </si>
  <si>
    <t xml:space="preserve">Dobava in montaža cevnega strešnega odzračevalnika kanalizacije na strehi DN110/75/50, vključno z vsem potrebnim montažnim in tesnilnim materialom </t>
  </si>
  <si>
    <t>Dobava in montaža ročnega gasilnega aparata vključno z vsem potrebnim pritrdilnim in ostalim matrialom za montažo na steno. Namestitev gasilnih aparatov je potrebno uskladiti z načrtom študije požarne varnosti.</t>
  </si>
  <si>
    <t>- ABC gasilnik na prah S6</t>
  </si>
  <si>
    <t xml:space="preserve">Dobava in montaža protipožarnega tesnenja prebojev inštalacij skozi požarni sektor z protipožarno maso in ovojem ter označevalno ploščico po navodilih proizvajalca kot npr. Hilti tip CFS-CT </t>
  </si>
  <si>
    <t>Dobava in montaža protipožarnega tesnenja prebojev inštalacij skozi požarni sektor s intumescentno požarno tesnilno maso v kartuši z označevalno ploščico po navodilih proizvajalca kot npr. Hilti tip CFS-IS</t>
  </si>
  <si>
    <t>Dobava in montaža protipožarnega tesnenja prebojev inštalacij skozi požarni sektor z protipožarnim ovojem  po navodilih proizvajalca kot npr. Hilti tip CFS-B</t>
  </si>
  <si>
    <t>Manjša gradbena dela: Izdelava prebojev, utorov, dolbenje plošče, skozi zidove za potrebe razvoda in podobno. Komplet z tesnilnim materialom in vzpostavitvijo v obstoječe stanje. Mere preveriti na licu mesta.</t>
  </si>
  <si>
    <t>ur</t>
  </si>
  <si>
    <t>Izpiranje in polnjenje sistema, tlačni preizkus</t>
  </si>
  <si>
    <t xml:space="preserve">Dobava in montaža vseh napisov in označb cevovodov ter varnostnih označb </t>
  </si>
  <si>
    <t>Klorni šok vodovodne instalacije in pridobitev pozitivnega izvida o neoporečnosti sanitarne vode</t>
  </si>
  <si>
    <t>∑</t>
  </si>
  <si>
    <t>Razna nepredvidena dela po dejanskih stroških se vpiše v gradbeno knjigo in potrdi nadzorni organ - ocena.</t>
  </si>
  <si>
    <t xml:space="preserve">Projektantski nadzor </t>
  </si>
  <si>
    <t>Izdelava tehnične dokumentacije PID</t>
  </si>
  <si>
    <t>Pripravljalna dela, splošni in transportni stroški, stroški zavarovanja, izdelava navodil za obratovanje, predaja gradbene dokum. po Gradbenem zakonu (Uradni list RS, št.61/17, 72/17 ter garancije za opremo in izvedbo ter zaključna dela</t>
  </si>
  <si>
    <t>OPOMBA: Oprema opisana v popisih se lahko zamenja z opremo od drugega proizvajalca, vendar mora imeti enake ali podobne karakteristike.</t>
  </si>
  <si>
    <t xml:space="preserve">OGREVANJE </t>
  </si>
  <si>
    <t>Dobava in montaža razdelilnika za talno gretje s prednastavitvijo pretoka v dovodni cevi vsake ogrevalne zanke znotraj območja 0-5 l/m. Vključuje indikator pretoka in termostatski vložek z M30x1,5 priključkom na povratku. Razdelilnik iz nerjavečega jekla s ploskim tesnjenjem, 1” spojna matica, 50 mm razdalja med ogrevalnimi zankami, 1/2” ročni samotesnilni odzračevalnik, izpust s priključkom 3/4” cevi. Zvočno izolirano stensko držalo z vključenim materialom za montažo. 3/4” eurokonus cevni priključek, primeren za IMI Heimeier zatezne spoje. Delovna temperatura -5°C do 60°C. Dovoljen delovni tlak 6 bar. Kot npr. proizvod IMI HEIMEIER,tip DYNALUX. Vključno z vsem pritrdilnim tesnilnim in montažnim materialom.</t>
  </si>
  <si>
    <t>6 ogrevalnih zank</t>
  </si>
  <si>
    <t>9 ogrevalnih zank</t>
  </si>
  <si>
    <t>Razdelilna omarica</t>
  </si>
  <si>
    <t>Razdelilna omarica podometna izvedba</t>
  </si>
  <si>
    <t>Velikost 3: 725 x 710 x 125 mm</t>
  </si>
  <si>
    <t>Velikost 4: 875 x 710 x 125 mm</t>
  </si>
  <si>
    <t>Dobava in montaža termoelektrični pogon za ON/OFF ali pulzno regulacijo, potisna sila nastavljanja 125 N, zaščitni razred IP 54 v vseh pozicijah, indikator pozicije, hod 4.7 mm, priključek M30x1.5, telo odporno na udarce PC/ABS, proizvod kot npr. IMI TA, tip EMO T, NC normalno zaprt,230V AC. Vključno z vsem pritrdilnim tesnilnim in montažnim materialom.</t>
  </si>
  <si>
    <t>Dobava in montaža razdelilnih doz za vezavo termoeletričnega pogona in sobnega regulatorja. Razdelilna doza se vgradi v vsako talno omarico.</t>
  </si>
  <si>
    <t>Dobava in montaža sobnega termostata z dvotočkovnim delovanjem (ON-OFF) za pogon termičnih pogonov (npr. EMO T) regulira sobno temperaturo v razponu od 5 do 30°C (to območje lahko poljubno zmanjšamo z nastavitvenima obročoma). Možnost preklopa med gretjem in hlajenjem (Change over) ter termična recirkulacija za enakomernejše doseganje temperature in zmanjšanje ON-OFF učinka, proizvod kot npr. HEIMEIER – IMI International napetost 230 V. Pri izbiri 24V moramo dodati za vsak priključni modul še transmormator.</t>
  </si>
  <si>
    <t>Dobava in montaža navojnega krogličnega ventila, vključno s tesnilnim materialom</t>
  </si>
  <si>
    <t>DN 25</t>
  </si>
  <si>
    <t>Dobava in montaža,  ventil za hidravlično uravnoteženje proizvod kot npr. TA HYDRONICS tip STAD z izpustom 1/2"- navojne izvedbe vključno z prehodnimi elementi DN25/20 ter tesnilnim in montažnim materialom</t>
  </si>
  <si>
    <t>Ustreza:  ventil za hidravlično uravnoteženje tip STAD DN 20 z izpustom 1/2" ali enakovredni</t>
  </si>
  <si>
    <t>Dobava in montaža polnilno/izpustne pipe, vključno tesnilni material</t>
  </si>
  <si>
    <t>DN 15</t>
  </si>
  <si>
    <r>
      <t xml:space="preserve">Dobava in montaža povezovalne Radopress cevi pex-al-pex za ogrevanje z difuzijsko zaporo, vključno s fazonskimi kosi, izolacijo Armaflex XG debeline najmanj Dn/2 (notranji </t>
    </r>
    <r>
      <rPr>
        <sz val="10"/>
        <rFont val="Calibri"/>
        <family val="2"/>
        <charset val="238"/>
      </rPr>
      <t>Ø</t>
    </r>
    <r>
      <rPr>
        <sz val="11"/>
        <color theme="1"/>
        <rFont val="Calibri"/>
        <family val="2"/>
        <charset val="238"/>
        <scheme val="minor"/>
      </rPr>
      <t>cevi/2). Speljano pod stropom.</t>
    </r>
  </si>
  <si>
    <t xml:space="preserve">Ustreza: </t>
  </si>
  <si>
    <t>cev Radopress Ø40x3,5 ali enakovredna</t>
  </si>
  <si>
    <t>cev Radopress Ø32x3,0 ali enakovredna</t>
  </si>
  <si>
    <t>Dobava in montaža polietilenskih cevi za talno in radiatorsko ogrevanje z difuzijsko zaporo proizvod  kot npr. REHAU</t>
  </si>
  <si>
    <r>
      <t xml:space="preserve">Ustreza: cev PE </t>
    </r>
    <r>
      <rPr>
        <sz val="10"/>
        <rFont val="Calibri"/>
        <family val="2"/>
        <charset val="238"/>
      </rPr>
      <t>Ø</t>
    </r>
    <r>
      <rPr>
        <sz val="10"/>
        <rFont val="Arial"/>
        <family val="2"/>
        <charset val="238"/>
      </rPr>
      <t>17,0x2.0 ali enakovredna</t>
    </r>
  </si>
  <si>
    <t>Dobava in montaža sistemske plošče za talno ogrevanje z čepki ter toplotno izolacijo debeline 1,1cm, obremenitvijo do 5kN/m2 in možnostjo razmika polaganja 5cm in večkratnik kot npr. REHAU tip Varionova 11 (skupne višine 31mm)</t>
  </si>
  <si>
    <r>
      <t>m</t>
    </r>
    <r>
      <rPr>
        <sz val="10"/>
        <color theme="1"/>
        <rFont val="Calibri"/>
        <family val="2"/>
        <charset val="238"/>
      </rPr>
      <t>²</t>
    </r>
  </si>
  <si>
    <r>
      <rPr>
        <b/>
        <sz val="10"/>
        <rFont val="Arial"/>
        <family val="2"/>
        <charset val="238"/>
      </rPr>
      <t xml:space="preserve">Opomba: </t>
    </r>
    <r>
      <rPr>
        <sz val="10"/>
        <rFont val="Arial"/>
        <family val="2"/>
        <charset val="238"/>
      </rPr>
      <t>Izolacija pod sistemskimi ploščami je  predmet popisa materiala gradbenih del.</t>
    </r>
  </si>
  <si>
    <t>Dobava in montaža gradbene folije iz penjenega polietilena</t>
  </si>
  <si>
    <t>Dobava in montaža izolacijskega obrobnega  traku  dim. 130x10 mm</t>
  </si>
  <si>
    <r>
      <t xml:space="preserve">Dobava in montaža spojk za cevi iz visokotlačno zamreženega polietilena dim. </t>
    </r>
    <r>
      <rPr>
        <sz val="10"/>
        <rFont val="Calibri"/>
        <family val="2"/>
        <charset val="238"/>
      </rPr>
      <t>Ø</t>
    </r>
    <r>
      <rPr>
        <sz val="10"/>
        <rFont val="Arial"/>
        <family val="2"/>
        <charset val="238"/>
      </rPr>
      <t>17x2.0</t>
    </r>
  </si>
  <si>
    <r>
      <t xml:space="preserve">Dobava in montaža zaščite za cevi vodenje skozi zid, </t>
    </r>
    <r>
      <rPr>
        <sz val="10"/>
        <rFont val="Calibri"/>
        <family val="2"/>
        <charset val="238"/>
      </rPr>
      <t>Ø17</t>
    </r>
    <r>
      <rPr>
        <sz val="10"/>
        <rFont val="Arial"/>
        <family val="2"/>
        <charset val="238"/>
      </rPr>
      <t xml:space="preserve"> mm L=500 mm</t>
    </r>
  </si>
  <si>
    <t>Dobava in montaža avtomatski odzračevalni lonček, nameščen na najvišji točki razvoda, komplet z pritrdilnim materialom</t>
  </si>
  <si>
    <t>Dodatek za estrih, namenjen za izboljšanje toplotne prevodnosti tlaka in za možnost izdelave minimalnega tlaka nad cevmi talnega ogrevanja brez uporabe mrež.</t>
  </si>
  <si>
    <t xml:space="preserve">Ustreza: estrih plastifikator </t>
  </si>
  <si>
    <t>l</t>
  </si>
  <si>
    <t>Preboji in dobljenje za instalacijo ogrevanja.</t>
  </si>
  <si>
    <t>Izpiranje in polnenje ogrevalnega sistema z ustrezno pripravljeno vodo, tlačni preizkus in odzračevanje.</t>
  </si>
  <si>
    <t>Prednastavitev grelnih teles, pozkusni zagon in regulacija celotnega ogrevalnega sistema.</t>
  </si>
  <si>
    <t>skupaj</t>
  </si>
  <si>
    <t>Nepredvidena dela po dejanskih stroških se vpiše v gradbeno knjigo in jih potrdi nadzorni organ - ocena.</t>
  </si>
  <si>
    <t>Projektantski nadzor</t>
  </si>
  <si>
    <t>Oprema opisana v popisu se lahko zamenja z opremo drugega proizvajalca z predhodnim soglasjem projektanta. Vendar mora imeti enake ali boljše karakteristike.</t>
  </si>
  <si>
    <t>Vključuje vsa manjša gradbena dela, ki so potrebna za strojne inštalacije. Komplet z pritrdilnim in tesnilnim materialom in vzpostavitvijo v obstoječe stanje.</t>
  </si>
  <si>
    <t>Vse mere in detaile preveriti na objektu.</t>
  </si>
  <si>
    <t xml:space="preserve">V popisu niso zajeta večja gradbena dela-preboji za potrebe strojnih inštalacij. Zajeta so v gradbenem  delu popisov.  </t>
  </si>
  <si>
    <t>STROJNICA S TOPLOTNO ČRPALKO</t>
  </si>
  <si>
    <t>Dobava in montaža notranje enote za uporabo v sistemu toplotna črpalka Aquarea zrak/voda proizvajalca, kot npr.: Panasonic sestavljena iz obtočne črpalke, toplotnega izmenjevalca freon-voda, el. grelca, ekspanzijske posode za ogrevanje, magnetnega lovilca nečistoč, merilnika pretoka vode VORTEX in napajalne enote.</t>
  </si>
  <si>
    <t>Na sprednji strani hidro-bloka je vremensko voden regulator z LCD-zaslonom za nastavitev načina delovanja in krmiljenje naprave. Regulator podpira delovanje tokokrog v načinu ogrevanja / hlajenja, regulacijski ventil za ločevanje ogrevalnega in hladilnega sistema, aktiviranje el. grelca za ogrevanje sanitarne vode, bivalentno delovanje, krmiljenje dodatne obtočne črpalke, elektronska regulacija hitrosti obtočne črpalke v skladu z dT, hitrost črpalke glede na način delovanja. Možnost namestitve dodatnega zunanjega temperaturnega senzorja. Možnost povezovanja sobnega temperaturnega korektorja kot dopolnilo k zagotavljanju popolnega udobja sobne temperature.</t>
  </si>
  <si>
    <t>Možnost namestitve dodatnega krmilnega modula za dva ogrevalna kroga in možnost krmiljenja enote preko Wi-Fi modula s povezavo Aquarea Smart Cloud.</t>
  </si>
  <si>
    <t>Pretok vode (dT = 5 k pri 35 ° C): 25,8 l / min</t>
  </si>
  <si>
    <t>Moč el. grelca: 3 kW</t>
  </si>
  <si>
    <t>Nominalna priključna moč G/H: 1.86/2.21 kW</t>
  </si>
  <si>
    <t>Delovni tok G / H: 2.80/3.40 A</t>
  </si>
  <si>
    <t>Dimenzije VxGxŠ: 892x500x340 mm</t>
  </si>
  <si>
    <t>Teža: 43 kg</t>
  </si>
  <si>
    <t>Napajanje: 380 V, 50 Hz</t>
  </si>
  <si>
    <r>
      <t xml:space="preserve">Ustreza: notranja enota Panasonic tip </t>
    </r>
    <r>
      <rPr>
        <b/>
        <sz val="10"/>
        <rFont val="Arial"/>
        <family val="2"/>
        <charset val="238"/>
      </rPr>
      <t xml:space="preserve">WH-SXC09H3E8 </t>
    </r>
    <r>
      <rPr>
        <sz val="10"/>
        <rFont val="Arial"/>
        <family val="2"/>
        <charset val="238"/>
      </rPr>
      <t>ali enakovredno</t>
    </r>
  </si>
  <si>
    <t>Dobava in montaža zunanje enote kot npr.: Panasonic Aquarea T-Cap predvidena za uporabo v sistemu toplotne črpalke zraka/voda zasnovana za zunanjo postavitev. Enota zajema zrak iz zadnje in bočne stranice ohišja, ki ga na sprednji strani z dvema ventilatorjema vrača v okolico. Hladilni krog naprave je sestavljen iz hermetično zaprtega dvostopenjskega inverterskega kompresorja, štiripotnega ventila, elektronskega ekspanzijskega ventila, kolektorja, filtra in separatorja olja. V enoti so vgrajeni tipalo visokega in nizkega tlaka, senzor temperature hladilne tekočine, temperatura olja, temperatura izmenjevalnika toplote in tipalo zunanje temperature. Naprava se lahko priključi s freonsko cevno povezavo na notranjo All In One z vgrajenim bojlerjem oz. notranjo enoto bi-bloc brez bojlerja. Električni dovod zunanje enote je vključno s komunikacijo delovanja izveden iz notranje enote sistema toplotne črpalke.</t>
  </si>
  <si>
    <t>Panasonic T-Cap omogoča ohranjati izhodno moč delovanja toplotne črpalke tudi pri zunanji temperaturi do –20 °C brez uporabe električnega grelnika.</t>
  </si>
  <si>
    <t>Nazivna moč ogrevanja (pri + 7 ° C): 9,00 kW</t>
  </si>
  <si>
    <t>COP pri + 7 ° C in Tp 35 ° C: 4,84</t>
  </si>
  <si>
    <t>Moč ogrevanja (pri -7 ° C): 9,00 kW</t>
  </si>
  <si>
    <t>COP pri -7 ° C in Tp 35 ° C: 2.85</t>
  </si>
  <si>
    <t>Moč ogrevanja (pri -15 ° C): 9,00 kW</t>
  </si>
  <si>
    <t>COP pri -15 ° C in Tp 35 ° C: 2.56</t>
  </si>
  <si>
    <t>Moč hlajenja (pri 35 ° C): 7,00 kW</t>
  </si>
  <si>
    <t>EER pri 35 ° C in Tp 7/12 ° C: 3,17</t>
  </si>
  <si>
    <t>Razred energetske učinkovitosti po ErP Tp 35 °C / Tp 55 °C: A ++ / A ++</t>
  </si>
  <si>
    <t>Raven zvočnega tlaka G / H: 51/49 dB (A)</t>
  </si>
  <si>
    <t>Cevne povezave:</t>
  </si>
  <si>
    <t>Plinska faza: 15,88 mm</t>
  </si>
  <si>
    <t>Tekočinska faza: 9,52 mm</t>
  </si>
  <si>
    <t>Dolžina freonskega cevovoda: 3 do 30 m</t>
  </si>
  <si>
    <t>Višinska razlika med zunanjo in notranjo enoto: 20 m</t>
  </si>
  <si>
    <t>Dimenzije VxGxŠ: 1340x900x320 mm</t>
  </si>
  <si>
    <t>Teža: 108 kg</t>
  </si>
  <si>
    <t>Območje delovanja sistema (ogrevanje / hlajenje): −28 ~ +35°C / +10 ~ +43°C</t>
  </si>
  <si>
    <r>
      <t xml:space="preserve">Ustreza: zunanja enota Panasonic tip </t>
    </r>
    <r>
      <rPr>
        <b/>
        <sz val="10"/>
        <rFont val="Arial"/>
        <family val="2"/>
        <charset val="238"/>
      </rPr>
      <t xml:space="preserve">WH-UX09HE8 </t>
    </r>
    <r>
      <rPr>
        <sz val="10"/>
        <rFont val="Arial"/>
        <family val="2"/>
        <charset val="238"/>
      </rPr>
      <t>ali enakovredno</t>
    </r>
  </si>
  <si>
    <t>Dobava in montaža dodatne plošče tiskanega vezja za toplotne črpalke generacije H in J, ki omogoča upravljanje mešalnega ventila.</t>
  </si>
  <si>
    <r>
      <t xml:space="preserve">Ustreza: kartica Panasonic tip </t>
    </r>
    <r>
      <rPr>
        <b/>
        <sz val="10"/>
        <rFont val="Arial"/>
        <family val="2"/>
        <charset val="238"/>
      </rPr>
      <t>CZ-NS4P</t>
    </r>
    <r>
      <rPr>
        <sz val="10"/>
        <rFont val="Arial"/>
        <family val="2"/>
        <charset val="238"/>
      </rPr>
      <t xml:space="preserve"> ali enakovredno</t>
    </r>
  </si>
  <si>
    <t>Dobava in montaža tipala za bojler L=6m</t>
  </si>
  <si>
    <r>
      <t xml:space="preserve">Ustreza: Panasonic tip </t>
    </r>
    <r>
      <rPr>
        <b/>
        <sz val="10"/>
        <rFont val="Arial"/>
        <family val="2"/>
        <charset val="238"/>
      </rPr>
      <t>PAW-TS1</t>
    </r>
    <r>
      <rPr>
        <sz val="10"/>
        <rFont val="Arial"/>
        <family val="2"/>
        <charset val="238"/>
      </rPr>
      <t xml:space="preserve"> ali enakovredna</t>
    </r>
  </si>
  <si>
    <t>Dobava in montaža 3-smerni ventil za montažo izven modula Hydrokit, vključno s pogonom in tesnilnim in montažnim materialom</t>
  </si>
  <si>
    <r>
      <t xml:space="preserve">Ustreza: Panasonic tip </t>
    </r>
    <r>
      <rPr>
        <b/>
        <sz val="10"/>
        <rFont val="Arial"/>
        <family val="2"/>
        <charset val="238"/>
      </rPr>
      <t>PAW-3WYVLV-HW</t>
    </r>
    <r>
      <rPr>
        <sz val="10"/>
        <rFont val="Arial"/>
        <family val="2"/>
        <charset val="238"/>
      </rPr>
      <t xml:space="preserve"> ali enakovredni</t>
    </r>
  </si>
  <si>
    <t>Dobava in montaža Aquarea Smart Cloud za upravljanje in vzdrževanje, toplotne črpalke zrak/voda proizvajalca, kot npr.: Panasonic, na daljavo prek brezžične ali žične povezave LAN.</t>
  </si>
  <si>
    <r>
      <t xml:space="preserve">Ustreza: Panasonic tip </t>
    </r>
    <r>
      <rPr>
        <b/>
        <sz val="10"/>
        <rFont val="Arial"/>
        <family val="2"/>
        <charset val="238"/>
      </rPr>
      <t>CZ-TAW1</t>
    </r>
    <r>
      <rPr>
        <sz val="10"/>
        <rFont val="Arial"/>
        <family val="2"/>
        <charset val="238"/>
      </rPr>
      <t xml:space="preserve"> ali enakovredni</t>
    </r>
  </si>
  <si>
    <t>Dobava in montaža bakrenih cevi, predizolirane z ARMSTRONG AC 9 s fazonskimi kosi, z materialom za lotanje, s tesnilnim in obešalnim materialom, z dodatkom za razrez, po VDI 2035, DIN 18380. Vključno z vsem potrebnim sistemskim obešalnim in pritrdilnim materialom, konzolami za pritrditev na konstrukcijo, strop, steno, z cevnimi nosilci in objemkami za hladilniško tehniko, dimenzij (razvod pod stropom):</t>
  </si>
  <si>
    <t>Cu 9,52</t>
  </si>
  <si>
    <t>Cu 15,88</t>
  </si>
  <si>
    <t>Dobava in montaža elektro in signalnih kablov za povezavo med notranjo in zunanjo enoto, napajalni kabli in drugo</t>
  </si>
  <si>
    <t>- 3x1,5mm2 oklopljen kabel za signal</t>
  </si>
  <si>
    <t>Dobava in montaža bojlerja kot npr. Austria Email tip HR 500 vključno z vsemi priključki, pritrdilnim tesnilnim in montažnim materialom. Vključno plašč za hranilnik tople sanitarne vode HR-500</t>
  </si>
  <si>
    <t>Tehnične lastnosti:
- volumen 500 litrov,
- priključki prenosnik toplote za ogrevanje 5/4",
- površina prenosnika 4 m2,
- priključki hladna in topla pitna voda G 1" ZN,
- priključki cirkulacija G 1" ZN,
- prirobnica Φ 180 mm,
- višina / premer: 1838 / 750 mm,
- primeren za pitno vodo.</t>
  </si>
  <si>
    <t>Ustreza: Bojler kot npr.: Austria Email HR 500 ali enakovredno</t>
  </si>
  <si>
    <t>Dobava in montaža zalogovnika  kot npr. Austria Email tip WPPS, vključno z vsemi priključki, pritrdilnim tesnilnim in montažnim materialom.</t>
  </si>
  <si>
    <t>Tehnične lastnosti:
- volumen 130 litrov,
- primeren za hladilno vodo,
- zaprtocelična izolacija 50 mm,
- priključki DN25 (priključki pod 90°),
- navojni priključek 6/4 za električni grelec</t>
  </si>
  <si>
    <t>Ustreza: Zalogovnik kot npr. Austria Email WPPS 130 ali enakovredno</t>
  </si>
  <si>
    <t>Dobava in montaža električnega grelca za bojler sanitarne vode EBH-KDW 1 10, vključno z vsemi priključki, pritrdilnim tesnilnim in montažnim materialom.</t>
  </si>
  <si>
    <t>Električno grelo za vgradnjo v bojler
Premer prirobnice: 180 mm
Vgradna dolžina: 530 mm
Nazivna napetost: 3N~ 400 V; 50 Hz
Moč: 10kW</t>
  </si>
  <si>
    <t>Kot npr. električni grelec AUSTRIA EMAIL EBH-KDW1 10</t>
  </si>
  <si>
    <t>Dobava in montaža električnega grelca za zalogovnik SH 3.8, vključno z vsemi priključki, pritrdilnim tesnilnim in montažnim materialom.</t>
  </si>
  <si>
    <t>Električno grelo za vgradnjo v zalogovnik
Navojni priključek 6/4"
Vgradna dolžina: 430 mm
Nazivna napetost: 3N~ 400 V; 50 Hz
Moč: 10kW</t>
  </si>
  <si>
    <t>Kot npr. električni grelec AUSTRIA EMAIL SH 3,8</t>
  </si>
  <si>
    <t>Dobava in montaža separatorja nečistoč  proizvod kot npr. SpiroTrap tip MB3 vključno s tesnilnim in vsem montažnim materialom</t>
  </si>
  <si>
    <t xml:space="preserve">SpiroTrap MB3 je separator umazanije, namenjen odstranjevanju tako magnetnih kot nemagnetnih delcev iz sistema centralnega ogrevanja. </t>
  </si>
  <si>
    <t>Separator SpiroTrap MB3: odstranljiv magnet na zunanji strani separatorja z edinstveno "field booster" tehnologijo za krepitev magnetnega polja, ščiti obtočne črpalke in druge vitalne dele sistema, preprečuje škodo notranje korozije inštalacij in opreme, zagotavlja visoko učinkovitost varčnih obtočnih črpalk, izredno nizek padec tlaka, filtrira polni pretok, enostavna in hitra namestitev, vodoravne, navpične in celo poševne cevi.</t>
  </si>
  <si>
    <t>Tehnični podatki:
- priključek: spojka baker 28 mm
- nom. pretok (m3/h): 3,6
- prostornina (l): 0,8
- teža (kg): 2,3</t>
  </si>
  <si>
    <t>Ustreza: separator nečistoč tip SpiroTrap MB3 UE028WJ ali enakovredna</t>
  </si>
  <si>
    <r>
      <t>Dobava in montaža PEX-AL-PEX cevi kot npr. Radopress vključno z vsemi potrebnimi fitingi, obešalnim in montažnim materialom. Cevi se izolirajo s parozaporno,</t>
    </r>
    <r>
      <rPr>
        <b/>
        <sz val="10"/>
        <rFont val="Arial"/>
        <family val="2"/>
        <charset val="238"/>
      </rPr>
      <t xml:space="preserve"> </t>
    </r>
    <r>
      <rPr>
        <sz val="10"/>
        <rFont val="Arial"/>
        <family val="2"/>
        <charset val="238"/>
      </rPr>
      <t xml:space="preserve">izolacijo Armaflex tip AC, debeline Dn (notranji </t>
    </r>
    <r>
      <rPr>
        <sz val="10"/>
        <rFont val="Calibri"/>
        <family val="2"/>
        <charset val="238"/>
      </rPr>
      <t>Ø</t>
    </r>
    <r>
      <rPr>
        <sz val="10"/>
        <rFont val="Arial"/>
        <family val="2"/>
        <charset val="238"/>
      </rPr>
      <t xml:space="preserve"> cevi) (razvod v strojnici)</t>
    </r>
  </si>
  <si>
    <t>cev Radopress Ø50x4,0 ali enakovredna</t>
  </si>
  <si>
    <t>Dobava in montaža ventila za hidravlično uravnoteženje proizvod kot npr. TA HYDRONICS tip STAD - navojne izvedbe vključno s prehodnimi kosi DN32/25 ter tesnilim in pritrdilnim materialom</t>
  </si>
  <si>
    <t>Ustreza:  ventil za hidravlično uravnoteženje tip STAD DN25 z izpustom G 1/2'' ali enakovredni</t>
  </si>
  <si>
    <t>Dobava in montaža obtočne črpalke s frekvenčno regulacijo proizvod kot npr. IMPPUMPS, vključno s prehodnimi kosi tesnilnim in pritrdilnim materialom</t>
  </si>
  <si>
    <t>Tehnični podatki:</t>
  </si>
  <si>
    <r>
      <t xml:space="preserve">m= 1690  kg/h, </t>
    </r>
    <r>
      <rPr>
        <sz val="10"/>
        <rFont val="Calibri"/>
        <family val="2"/>
        <charset val="238"/>
      </rPr>
      <t>Δ</t>
    </r>
    <r>
      <rPr>
        <sz val="10"/>
        <rFont val="Arial"/>
        <family val="2"/>
        <charset val="238"/>
      </rPr>
      <t>p= 40 kPa</t>
    </r>
  </si>
  <si>
    <t>El.pod.:  Ne =110 W, 230 V, 50 Hz</t>
  </si>
  <si>
    <t>Ustreza: črpalka tip NMT SMART 32/60-180 ali enakovredna</t>
  </si>
  <si>
    <t>Dobava in montaža cirkulacijske črpalke proizvod kot npr. IMPPUMPS, vključno s tesnilnim in pritrdilnim materialom</t>
  </si>
  <si>
    <t>El.pod.:  Ne = 10 W, 230 V, 50 Hz</t>
  </si>
  <si>
    <t>Ustreza: črpalka tip SAN ECO  15/15 ali enakovredna</t>
  </si>
  <si>
    <t>Dobava in montaža tripotni mešalni ventil proizvod kot npr. Danfoss, vključno s tesnilnim in montažnim materialom</t>
  </si>
  <si>
    <r>
      <t>Tehnični podatki: V=1690kg/h, Kvs=10m</t>
    </r>
    <r>
      <rPr>
        <vertAlign val="superscript"/>
        <sz val="10"/>
        <rFont val="Arial"/>
        <family val="2"/>
        <charset val="238"/>
      </rPr>
      <t>3</t>
    </r>
    <r>
      <rPr>
        <sz val="10"/>
        <rFont val="Arial"/>
        <family val="2"/>
        <charset val="238"/>
      </rPr>
      <t>/h, Δp= 5kPa</t>
    </r>
  </si>
  <si>
    <t>Ustreza: Danfoss tip VRG3 25/10 s zveznim pogonom AME 435-24V</t>
  </si>
  <si>
    <t>DN 40</t>
  </si>
  <si>
    <t>DN 32</t>
  </si>
  <si>
    <t>Dobava in montaža navojnega nepovratnega ventila, vključno s tesnilnim materialom</t>
  </si>
  <si>
    <t>Dobava in montaža navojnega čistilnega kosa, vključno s tesnilnim materialom</t>
  </si>
  <si>
    <t xml:space="preserve">Dobava in montaža polnilno/praznilne pipe, vključno tesnilni in pritrdilni material </t>
  </si>
  <si>
    <t xml:space="preserve">Dobava in montaža cevi za odvod kondenza izdelane iz trdega polipropilena PP-ja po DIN 19531 tip HT, zatesnjene z gumijastimi tesnili vključno z vsemi fazonskimi kosi in pritrdilnim materialom </t>
  </si>
  <si>
    <t>PP 32</t>
  </si>
  <si>
    <t>Dobava in montaža termometera za območje merjenja od 0-120⁰C skupaj z vsem potrebnim tesnilnim in pritrdilnim materialom</t>
  </si>
  <si>
    <t>Dobava in montaža manometera  Ø 63 mm za območje merjenja 0÷3 bar z tripotno manometersko  pipico vključno z montažnim materialom</t>
  </si>
  <si>
    <t>Dobava in montaža avtomatskega odzračnika DN10, vključno tesnilni material</t>
  </si>
  <si>
    <t>Dobava in montaža raztezne posode za sanitarno vodo IMI Aquapresso AD50.10 V=50L z varnostnim ventilom  DN20, p=6 bar ter zapornim ventilom za zaščito proti nepooblaščenemu odpiranju DN20 vključno s pritrdilnim in tesnilnim materialom</t>
  </si>
  <si>
    <t>Dim.: D=536mm; H=317mm</t>
  </si>
  <si>
    <t>Raztezna posoda IMI Aquapresso AD 50.10, V=50L, Rp3/4''</t>
  </si>
  <si>
    <t xml:space="preserve">kos </t>
  </si>
  <si>
    <t>Dobava in montaža raztezne posode s konstantnim tlakom STATICO SD18.3 V=18L z varnostnim ventilom  DN20, p=3 bar ter zapornim ventilom za zaščito proti nepooblaščenemu odpiranju DN20 vključno s pritrdilnim in tesnilnim materialom</t>
  </si>
  <si>
    <t>Dim.: D=393mm; H=222mm</t>
  </si>
  <si>
    <t>Raztezna posoda IMI Statico SD18.3, V=18L, Rp 3/4''</t>
  </si>
  <si>
    <t>Montaža zunanje enote</t>
  </si>
  <si>
    <t>- postavitev zunanje enote na predpripravljeno nosilno konstrukcijo</t>
  </si>
  <si>
    <t>- priklop cevnih ter elektro instalacij</t>
  </si>
  <si>
    <t xml:space="preserve">- tlačni preizkus instalacije z dušikom po DIN/VDI </t>
  </si>
  <si>
    <t>- vakuumiranje sistema</t>
  </si>
  <si>
    <t>- polnjenje sistema z medijem</t>
  </si>
  <si>
    <t>Montaža notranje enote</t>
  </si>
  <si>
    <t>- postavitev naprave</t>
  </si>
  <si>
    <t>- prilkop cevnih instalacij na notranjo enoto</t>
  </si>
  <si>
    <t>- montaža in priklop signalnega kabla na notranjo enoto</t>
  </si>
  <si>
    <t>- montaža in priklop elektro kabla na notranjo enoto</t>
  </si>
  <si>
    <t xml:space="preserve">Razni drobni material za priklop elementov </t>
  </si>
  <si>
    <t>33.</t>
  </si>
  <si>
    <t>Izpiranje in polnenje ogrevalnega sistema z ustrezno pripravljeno mehko vodo, tlačni preizkus in odzračevanje.</t>
  </si>
  <si>
    <t>34.</t>
  </si>
  <si>
    <t>Izdelava shem za kotlovnico, navodila za uporabo ter oznak in napisnih tablic posameznih vej, označevanje črpalk, izmenjevalca itd.</t>
  </si>
  <si>
    <t>35.</t>
  </si>
  <si>
    <t>36.</t>
  </si>
  <si>
    <t>37.</t>
  </si>
  <si>
    <t>38.</t>
  </si>
  <si>
    <t>39.</t>
  </si>
  <si>
    <t xml:space="preserve">PREZRAČEVANJE </t>
  </si>
  <si>
    <r>
      <rPr>
        <b/>
        <sz val="10"/>
        <color theme="1"/>
        <rFont val="Arial CE"/>
        <charset val="238"/>
      </rPr>
      <t>Opomba:</t>
    </r>
    <r>
      <rPr>
        <sz val="10"/>
        <color theme="1"/>
        <rFont val="Arial CE"/>
        <charset val="238"/>
      </rPr>
      <t xml:space="preserve"> Oprema opisana v popisu se lahko zamenja z opremo drugega proizvajalca, z predhodnim soglasjem projektanta projekta. Vendar mora imeti enake ali boljše karakteristike!</t>
    </r>
  </si>
  <si>
    <t>PREZRAČEVALNA NAPRAVA PN</t>
  </si>
  <si>
    <t>SPLOŠNE INFORMACIJE</t>
  </si>
  <si>
    <t>Mehanske karakteristike ohišja morajo biti testirane s strani neodvisnega laboratorija in imeti Eurovent certifikat. Karakteristike ohišja morajo biti boljše ali enake, kot so navedene spodaj (na podlagi EN 1886):</t>
  </si>
  <si>
    <t xml:space="preserve">Dobava in  montaža modulne dvoetažne klimatske naprave za zunanjo postavitev, sestavljena iz naslednjih elementov:
z ohišjem iz nosilnega okvira iz votlih Al profilov s prekinjenim toplotnim mostom in vogalnih elementov iz najlona (ojačanega s steklenimi vlakni) ter dvostenskih panelov s toplotno in zvočno izolacijo iz mineralne volne debeline 50 mm s pravokotno orientiranimi vlakni. Paneli so znotraj in zunaj iz ZnAlMg. Naprava je znotraj popolnoma gladka, brez vijačnih konic.
Naprava ima vsa potrebna posluževalna vrata ali posluževalne pokrove za dostop do funkcijskih elementov znotraj ohišja. Po obodu le teh pa je nameščen votli gumijasti tesnilni profil kvalitete EPDM. Vrata so na okvir pritrjena s tečaji zapirajo pa se s koračnimi zapirali, katere je mogoče odpreti le s ključem, skladno z evropsko direktivo o strojih. 
Zaradi zaščite elementov dna in zaradi montaže ima naprava na spodnji strani integriran temeljni okvir iz aluminija višine 125 mm.
</t>
  </si>
  <si>
    <t xml:space="preserve">Mehanske lastnosti ohišja klimatske naprave po EN 1886 so naslednje: 
- mehanska stabilnost: razred D1
- tesnost ohišja pri negativnem tlaku -400 Pa: razred L2
- tesnost ohišja pri pozitivnem tlaku +700 Pa: razred L2
- tesnost vgrajenih filtrov pri negativnem tlaku -400 Pa: razred F9
- tesnost vgrajenih filtrov pri pozitivnem tlaku +400 Pa: razred F9
- toplotna prehodnost ohišja: razred T2
- toplotni mostovi: TB2
- razred požarne odpornosti toplotne izolacije A1 po EN 13501-1
</t>
  </si>
  <si>
    <t>DOVOD ZRAKA:</t>
  </si>
  <si>
    <r>
      <rPr>
        <b/>
        <sz val="10"/>
        <color indexed="8"/>
        <rFont val="Arial"/>
        <family val="2"/>
        <charset val="238"/>
      </rPr>
      <t xml:space="preserve">Zajemna havba:   </t>
    </r>
    <r>
      <rPr>
        <sz val="10"/>
        <color indexed="8"/>
        <rFont val="Arial"/>
        <family val="2"/>
        <charset val="238"/>
      </rPr>
      <t xml:space="preserve">                                                                        z vgrajeno zaporno žaluzijo v modulnem ohišju.</t>
    </r>
  </si>
  <si>
    <r>
      <rPr>
        <b/>
        <sz val="10"/>
        <color indexed="8"/>
        <rFont val="Arial"/>
        <family val="2"/>
        <charset val="238"/>
      </rPr>
      <t xml:space="preserve">Filterska sekcija:                                                                           </t>
    </r>
    <r>
      <rPr>
        <sz val="10"/>
        <color indexed="8"/>
        <rFont val="Arial"/>
        <family val="2"/>
        <charset val="238"/>
      </rPr>
      <t xml:space="preserve">Vrečasti filtri kvalitete F7-ePM1 65% za sveži zrak. Zapiralni mehanizem omogoča enostavno ter hitro menjavo filtrov, istočasno pa zagotavlja dobro tesnenje. Za dodatno tesnenje pa skrbijo tesnila na obodu filterske sekcije.
</t>
    </r>
  </si>
  <si>
    <r>
      <rPr>
        <b/>
        <sz val="10"/>
        <color indexed="8"/>
        <rFont val="Arial"/>
        <family val="2"/>
        <charset val="238"/>
      </rPr>
      <t>Sekcija izmenjevalca toplote</t>
    </r>
    <r>
      <rPr>
        <sz val="10"/>
        <color indexed="8"/>
        <rFont val="Arial"/>
        <family val="2"/>
        <charset val="238"/>
      </rPr>
      <t xml:space="preserve">:
Sestavljena je iz ploščnega protitočnega rekuperatorja, visokega izkoristka, z bypass loputo, eliminatorjem kapljic in kondenznim koritom. Lažje čiščenje omogočajo velika dostopna vratca.
Tehnični podatki pri projektnih pogojih:
Pozimi:
- stopnja vračanja občutene toplote: 86,3 %                                            - stopnja vračanja toplote po EN308: 83,0 %
- stanje zunanjega zraka: -13°C, 90%RH
- stanje notranjega zraka: 22°C, 30%RH
- temperatura zunanjega zraka za enoto: 17,2°C
- vrnjena toplotna energija:  30,4 kW                                                                   
Poleti:
- stopnja vračanja občutene toplote: 82,9%
- stanje zunanjega zraka: 32°C, 45%RH
- stanje notranjega zraka: 26°C, 55%RH
- temperatura zunanjega zraka za enoto: 27,0
- vrnjena hladilna energija:  5,2 kW
</t>
    </r>
  </si>
  <si>
    <r>
      <rPr>
        <b/>
        <sz val="10"/>
        <color indexed="8"/>
        <rFont val="Arial"/>
        <family val="2"/>
        <charset val="238"/>
      </rPr>
      <t>Dovodni ventilator:</t>
    </r>
    <r>
      <rPr>
        <sz val="10"/>
        <color indexed="8"/>
        <rFont val="Arial"/>
        <family val="2"/>
        <charset val="238"/>
      </rPr>
      <t xml:space="preserve">
Direktno gnani ventilator z EC motorjem. Ventilator je statično in dinamično uravnotežen.Ventilatorski kolo in motor sta montirana na neodvisni podstavek  z vodili, vključno z gumijastimi protivibracijskimi podlogami. Ventilator in ohišje naprave sta spojena z gibljivim priključkom, kar preprečuje prenos vibracij med obratovanjem. 
Dovod zraka: 2.800 m3/h     250 Pa    Pel=1,3kW
</t>
    </r>
  </si>
  <si>
    <r>
      <t xml:space="preserve">Sekcija dogrelnika/hladilnika:
</t>
    </r>
    <r>
      <rPr>
        <sz val="10"/>
        <color indexed="8"/>
        <rFont val="Arial"/>
        <family val="2"/>
        <charset val="238"/>
      </rPr>
      <t>Kombinirani dx izmenjevalec je sestavljen iz bakrenih cevi z navarjenimi aluminijastimi lamelami. Ima prigrajen izločavelnik kapljic in nerjavno kondezno bano.                                                                                                           
Tehnični podatki:
- Qhl= 18,9kW (Tvpiha=18°C)
- Qgr= 5,4kW (Tvpiha=22°C)
- hladivo: R32</t>
    </r>
  </si>
  <si>
    <r>
      <rPr>
        <b/>
        <sz val="10"/>
        <color indexed="8"/>
        <rFont val="Arial"/>
        <family val="2"/>
        <charset val="238"/>
      </rPr>
      <t>Sekcija električnega grelnika:</t>
    </r>
    <r>
      <rPr>
        <sz val="10"/>
        <color indexed="8"/>
        <rFont val="Arial"/>
        <family val="2"/>
        <charset val="238"/>
      </rPr>
      <t xml:space="preserve">
Električni grelnik je sestavljen iz ohišja iz alucinka, grelni elementi so iz nerjavnega materiala EN 1.4301. V ločenem delu so električne priključne sponke. Električni grelnik ima dvojno zaščito pred pregretjem: z avtomatskim in ročnim resetiranjem ter regulacijo z 0-10V zunanjim signalom.
Tehnični podatki:
- grelna moč: 5,4kW
- temperatura za grelnikom: 22°C
- število stopenj električnega grelnika: 1
</t>
    </r>
  </si>
  <si>
    <t>ODVOD:</t>
  </si>
  <si>
    <r>
      <rPr>
        <b/>
        <sz val="10"/>
        <color indexed="8"/>
        <rFont val="Arial"/>
        <family val="2"/>
        <charset val="238"/>
      </rPr>
      <t xml:space="preserve">Filterska sekcija:                                                                           </t>
    </r>
    <r>
      <rPr>
        <sz val="10"/>
        <color indexed="8"/>
        <rFont val="Arial"/>
        <family val="2"/>
        <charset val="238"/>
      </rPr>
      <t xml:space="preserve">Posebni virucidni vrečasti filtri kvalitete F9-ePM1 90% z uporabo posebne plazma tehnologije neutralizirajo in uničijo 99% virusov, vključno COVID19. Učinkovitost verificirana na Luksemburškem inštitutu za znanost in tehnologijo v skladu z ISO10705 in EN18184: bakterijska učinkovitost filtracije (BFE) 99,8%, zmanjšanje virusne obremenitve nad 99%. Energetske učinkovitost filtra A+ po Euroventu.                                                                                                                         Zapiralni mehanizem omogoča enostavno ter hitro menjavo filtrov, istočasno pa zagotavlja dobro tesnenje. Za dodatno tesnenje pa skrbijo tesnila na obodu filterske sekcije.
</t>
    </r>
  </si>
  <si>
    <r>
      <t xml:space="preserve">Prazna komora:  </t>
    </r>
    <r>
      <rPr>
        <sz val="10"/>
        <color indexed="8"/>
        <rFont val="Arial"/>
        <family val="2"/>
        <charset val="238"/>
      </rPr>
      <t xml:space="preserve">                                                                                 za vgradnjo elektro omare                               </t>
    </r>
  </si>
  <si>
    <r>
      <t xml:space="preserve">Sekcija izmenjevalca toplote:                                                         </t>
    </r>
    <r>
      <rPr>
        <sz val="10"/>
        <color indexed="8"/>
        <rFont val="Arial"/>
        <family val="2"/>
        <charset val="238"/>
      </rPr>
      <t>opisana v dovodnem delu.</t>
    </r>
  </si>
  <si>
    <r>
      <rPr>
        <b/>
        <sz val="10"/>
        <color indexed="8"/>
        <rFont val="Arial"/>
        <family val="2"/>
        <charset val="238"/>
      </rPr>
      <t>Odvodni ventilator:</t>
    </r>
    <r>
      <rPr>
        <sz val="10"/>
        <color indexed="8"/>
        <rFont val="Arial"/>
        <family val="2"/>
        <charset val="238"/>
      </rPr>
      <t xml:space="preserve">
Direktno gnani ventilator z EC motorjem. Ventilator je statično in dinamično uravnotežen.Ventilatorski kolo in motor sta montirana na neodvisni podstavek  z vodili, vključno z gumijastimi protivibracijskimi podlogami. Ventilator in ohišje naprave sta spojena z gibljivim priključkom, kar preprečuje prenos vibracij med obratovanjem. 
Odvod zraka: 2.800 m3/h     250 Pa    Pel= 1,3kW
</t>
    </r>
  </si>
  <si>
    <r>
      <rPr>
        <b/>
        <sz val="10"/>
        <color indexed="8"/>
        <rFont val="Arial"/>
        <family val="2"/>
        <charset val="238"/>
      </rPr>
      <t xml:space="preserve">Izpušna havba:   </t>
    </r>
    <r>
      <rPr>
        <sz val="10"/>
        <color indexed="8"/>
        <rFont val="Arial"/>
        <family val="2"/>
        <charset val="238"/>
      </rPr>
      <t xml:space="preserve">                                                                           z vgrajeno zaporno žaluzijo v modulnem ohišju. Izpušna havba je pod kotom 90° glede na zajem zraka.                           </t>
    </r>
  </si>
  <si>
    <r>
      <rPr>
        <b/>
        <sz val="10"/>
        <color indexed="8"/>
        <rFont val="Arial"/>
        <family val="2"/>
        <charset val="238"/>
      </rPr>
      <t>Dodatna oprema:</t>
    </r>
    <r>
      <rPr>
        <sz val="10"/>
        <color indexed="8"/>
        <rFont val="Arial"/>
        <family val="2"/>
        <charset val="238"/>
      </rPr>
      <t xml:space="preserve">
- fleksibilni priključki tesnostnega razreda C po EN13810    2 kos
- sifon    3 kos                                                                                                                                              
- podstavek h=125mm                                                                                                                                                                        '- streha                                                                                                                                                                                                                                                                                                                                                                                                                                                                                                                                                                                                                                                                                                                                               </t>
    </r>
  </si>
  <si>
    <r>
      <rPr>
        <b/>
        <sz val="10"/>
        <color indexed="8"/>
        <rFont val="Arial"/>
        <family val="2"/>
        <charset val="238"/>
      </rPr>
      <t>Regulacija:</t>
    </r>
    <r>
      <rPr>
        <sz val="10"/>
        <color indexed="8"/>
        <rFont val="Arial"/>
        <family val="2"/>
        <charset val="238"/>
      </rPr>
      <t xml:space="preserve">
Elektro krmilna omara za montažo v klimat se sestoji iz močnostne opreme (varovalk posameznih sklopov...) ter mikroprocesorskega krmilnika. V sklopu regulacije so upoštevana vsa potrebna tipala oz. stikala (temp. tipala na dovodu, odvodu, protizmrzovalni termostati, tlačna stikala za sign. umazanosti filtrov) potrebna za izvedbo vseh zahtevanih funkcij. 
DDC krmilnik s potrebnim naloženim softwareom je montiran v elektro krmilni omari.                                                                                                                                                                     Krmilno/reg. sklop omogoča naslednje posebne funkcije:
- regulacija pretoka
- temperaturna  regulacija na odvodni zrak z omejitvijo temperature vpiha                            
- prosto hlajenje
- nočno hlajenje                                                                                                                                                           
- delovanje po tedenskem urniku                                                      '- krmiljenje zveznega električnega grelnika                                                                                          '- krmiljenje zunanje dx enote TČ                                
'- spremljanje električne porabe ventilatorjev dnevno, tedensko, mesečno, letno in za obdobje 3 let
- vgrajen WEB server za povezavo na računalnik in dostop preko Cloud-a                                                                                                        - povezava na CNS preko ModBUS-a ali BACnet-a (RS485 ali TCP/IP)
</t>
    </r>
  </si>
  <si>
    <t>Posluževalni zaslon je 7'' barvni grafični zaslon z besedilnimi informacijami v slovenskem jeziku in omogoča spremljanje vseh parametrov klimata ter ima grafični prikaz funkcionalne sheme klimata s parametri v realnem času. Vsi klimati se med seboj vežejo v komunikacijsko zanko in se lahko preko enega zaslona spremlja delovanje vseh klimatov.</t>
  </si>
  <si>
    <r>
      <rPr>
        <b/>
        <sz val="10"/>
        <color indexed="8"/>
        <rFont val="Arial"/>
        <family val="2"/>
        <charset val="238"/>
      </rPr>
      <t>Skupni podatki naprave:</t>
    </r>
    <r>
      <rPr>
        <sz val="10"/>
        <color indexed="8"/>
        <rFont val="Arial"/>
        <family val="2"/>
        <charset val="238"/>
      </rPr>
      <t xml:space="preserve">
- električna moč: 8,2kW, 400V/50Hz/3f
Dimenzije:
- dolžina:  4360 mm
- širina:    1055 mm
- višina:    1425 mm
- teža:      1065 kg                                                                                   .                                                                                                                   Podatki o zvočni moči:                                                                                '- zajem: 50,2 dB(A)                                                                                  '- dovod:  70,4 dB(A)                                                                              '- odvod:  49,3 dB(A)                                                                                '- izpuh:  77,6 dB(A)                                                                                                                                                                                    
Opomba: 
naprava ustreza Ecodesign direktivi 2018 ter spada v </t>
    </r>
    <r>
      <rPr>
        <b/>
        <sz val="10"/>
        <color indexed="8"/>
        <rFont val="Arial"/>
        <family val="2"/>
        <charset val="238"/>
      </rPr>
      <t>energijski razred A+</t>
    </r>
    <r>
      <rPr>
        <sz val="10"/>
        <color indexed="8"/>
        <rFont val="Arial"/>
        <family val="2"/>
        <charset val="238"/>
      </rPr>
      <t xml:space="preserve">.  </t>
    </r>
    <r>
      <rPr>
        <b/>
        <sz val="10"/>
        <color indexed="8"/>
        <rFont val="Arial"/>
        <family val="2"/>
        <charset val="238"/>
      </rPr>
      <t>SFP=719 W/(m3/s)</t>
    </r>
    <r>
      <rPr>
        <sz val="10"/>
        <color indexed="8"/>
        <rFont val="Arial"/>
        <family val="2"/>
        <charset val="238"/>
      </rPr>
      <t xml:space="preserve">                                                                         Naprava mora imeti </t>
    </r>
    <r>
      <rPr>
        <b/>
        <sz val="10"/>
        <color indexed="8"/>
        <rFont val="Arial"/>
        <family val="2"/>
        <charset val="238"/>
      </rPr>
      <t>Eurovent certifika</t>
    </r>
    <r>
      <rPr>
        <sz val="10"/>
        <color indexed="8"/>
        <rFont val="Arial"/>
        <family val="2"/>
        <charset val="238"/>
      </rPr>
      <t xml:space="preserve">t.
</t>
    </r>
  </si>
  <si>
    <t>Tip: KA HSI-3-1.5-D-L-50F-TB2-L2</t>
  </si>
  <si>
    <t>Gumi podloge za postavitev pod klimat za preprečevanje vibracij na konstrukcijo. Dimenzije 120x100x30mm</t>
  </si>
  <si>
    <r>
      <rPr>
        <sz val="10"/>
        <color indexed="8"/>
        <rFont val="Arial"/>
        <family val="2"/>
        <charset val="238"/>
      </rPr>
      <t>Dobava in montaža kanalskega dx izmenjevalca za hlajenje in gretje:</t>
    </r>
    <r>
      <rPr>
        <b/>
        <sz val="10"/>
        <color indexed="8"/>
        <rFont val="Arial"/>
        <family val="2"/>
        <charset val="238"/>
      </rPr>
      <t xml:space="preserve">
</t>
    </r>
    <r>
      <rPr>
        <sz val="10"/>
        <color indexed="8"/>
        <rFont val="Arial"/>
        <family val="2"/>
        <charset val="238"/>
      </rPr>
      <t xml:space="preserve">sestavljen je iz bakrenih cevi z navarjenimi aluminijastimi lamelami. Primerni so za temperature do 130°C in tlake do 10 bar. Izmenjevalec je zrakotesne izvedbe, z eliminatorjem kapljic ter nerjavno kondezno bano.
</t>
    </r>
  </si>
  <si>
    <t xml:space="preserve">Tehnični podatki:                                                                                                                          </t>
  </si>
  <si>
    <t>- pretok zraka: 6000m3/h</t>
  </si>
  <si>
    <t>- hladivo: R32</t>
  </si>
  <si>
    <t>- potrebna hladilna moč: 38kW</t>
  </si>
  <si>
    <t>- temperatura za izmenjevalcem, hlajenje:18°C</t>
  </si>
  <si>
    <t>- potrebna grelna moč: 15kW</t>
  </si>
  <si>
    <t>- temperatura za izmenjevalcem, gretje:24°C</t>
  </si>
  <si>
    <t xml:space="preserve">- padec tlaka na zračni strani: 100 Pa                                                     </t>
  </si>
  <si>
    <t>- 2 ločena hladilna kroga</t>
  </si>
  <si>
    <r>
      <t>Tip:</t>
    </r>
    <r>
      <rPr>
        <b/>
        <sz val="10"/>
        <color indexed="8"/>
        <rFont val="Arial"/>
        <family val="2"/>
        <charset val="238"/>
      </rPr>
      <t xml:space="preserve"> DX 1000x633</t>
    </r>
  </si>
  <si>
    <t xml:space="preserve">Dobava in montaža podpornega materiala za izdelavo podesta prezračevačne naprave PN1 in pripradajoče DX enote Z2 za ogrevanje/hajenje in enote Z1. </t>
  </si>
  <si>
    <t>Podnožje SHB SQF F 80 - 350 x 350</t>
  </si>
  <si>
    <t>Tirnica siFramo F 80 6m</t>
  </si>
  <si>
    <t>Kapa pokrovna PVC F 80</t>
  </si>
  <si>
    <t>Adapter čelni STA F 80 - L</t>
  </si>
  <si>
    <t>Vijak samorezni FLS F 80 Torx</t>
  </si>
  <si>
    <t>Dodatni nepredvideni material</t>
  </si>
  <si>
    <t>Sprej cink HCP 400 ml</t>
  </si>
  <si>
    <t>Kapa pokrovna PVC ADK F 80/30</t>
  </si>
  <si>
    <t>Držalo profila TPH F 80/30C</t>
  </si>
  <si>
    <t>Kotnik WD F80 120/120</t>
  </si>
  <si>
    <t>Schragkonsole SKO F 80 HCP</t>
  </si>
  <si>
    <t>Komplet s pritrdilnim, tesnilnim materialom odpornim na zunanje vplive.</t>
  </si>
  <si>
    <t xml:space="preserve">Dobava in montaža kanala iz pocinkane pločevine za vtočni in odtočni zrak pravokotnega preseka, debeline po  DIN 24190 in DIN 24191:1998-12, vključno spojni, tesnilni in pritrdilni material ter dodatek na odrez za nazivne velikost daljše stranice. Vključno z usmerjevalci v prezračevalnih kolenih in priključkov na prezračevalno napravo. </t>
  </si>
  <si>
    <t>Dobava in montaža obešalnega materiala za pločevinaste kanale, korozijsko zaščitenega s pocinkanjem. Vključno z montažo na nosilno konstrukcijo.</t>
  </si>
  <si>
    <t>Izolacija kanala za dovod zraka z izolacijo z zaprtocelično strukturo, naslednjimi lastnostmi: difuzijsko odpornostjo μ≥10000 preizkušeno po DIN EN 13469, toplotno prevodnostjo  λ=0,036W/mK pri 20°C, produkt kot npr: Kaiflex ST 19mm, vključno z lepilom.</t>
  </si>
  <si>
    <r>
      <t>m</t>
    </r>
    <r>
      <rPr>
        <vertAlign val="superscript"/>
        <sz val="10"/>
        <color theme="1"/>
        <rFont val="Arial"/>
        <family val="2"/>
        <charset val="238"/>
      </rPr>
      <t>2</t>
    </r>
  </si>
  <si>
    <t>Izolacija vseh kanalov, ki niso izolirani pri prehodu skozi gradbeno konstrukcijo zaradi preprečevanja prenosa hrupa. Izolacijo z zaprtocelično strukturo, naslednjimi lastnostmi: difuzijsko odpornostjo μ≥10000 preizkušeno po DIN EN 13469, toplotno prevodnostjo  λ=0,036W/mK pri 20°C, produkt kot npr: Kaiflex ST 9mm, vključno z lepilom.</t>
  </si>
  <si>
    <t>Izolacija kanalov kateri so nameščeni zunaj toplotnega ovoja in na prostem z izolacijo z zaprtocelično strukturo, naslednjimi lastnostmi: difuzijsko odpornostjo μ≥10000 preizkušeno po DIN EN 13469, toplotno prevodnostjo  λ=0,036W/mK pri 20°C, produkt kot npr: Kaiflex ST 19mm, vključno z lepilom + 5cm kamena volna z alu oklepom.</t>
  </si>
  <si>
    <t>Dobava in montaža prezračevalne rešetke za potrebe dovoda in odvoda zraka. S protismerno regulacijo, Horizontalno in vertikalno nastavljive lamele. Izdelana iz vlečenih Al profilov v naravni barvi aluminija, pritrjena z vidnimi vijaki, nastavni del s protismernimi lamelami za regulacijo količine zraka. Vgradnja v  kanalsko omrežje. Komplet z pritrdilnim in tesnilnim materialom, kot npr. Tip:</t>
  </si>
  <si>
    <t>TehnoVentil, DA-O/325x175/ SC 21</t>
  </si>
  <si>
    <t>TehnoVentil, DA-O/325x225/ SC 21</t>
  </si>
  <si>
    <t>Dobava in montaža krožnikasti – prezračevalni ventil za potrebe odvoda/dovoda zraka. Vgradnja v kanalsko mrežo. Kot npr.: Bossplast. Komplet z pritrdilnim in tesnilnim materialom ter odcepnim razvodom.</t>
  </si>
  <si>
    <t>LVS vel.100</t>
  </si>
  <si>
    <t>Dobava in montaža regulacijske žaluzije za regulacijo količine pretoka zraka na ročno nastavitev, vključno z montažo v prezračevalni kanal. Kot npr: TROX</t>
  </si>
  <si>
    <t>JZ 350x350</t>
  </si>
  <si>
    <t>JZ 500x300</t>
  </si>
  <si>
    <t>JZ 550x350</t>
  </si>
  <si>
    <t>JZ 350x250</t>
  </si>
  <si>
    <t>JZ 250x200</t>
  </si>
  <si>
    <t>JZ 250x250</t>
  </si>
  <si>
    <t>JZ 200x200</t>
  </si>
  <si>
    <t>Dobava in montaža cevnega kanalskega razvoda iz spiralne cevi za potrebe prezračevanja. Komplet z obešalnim materialom in pripadajočimi fazonskimi kosi. Vključno z tesnenjem in montažo odsesovalnih elementov.</t>
  </si>
  <si>
    <t>∅100</t>
  </si>
  <si>
    <t>Dobava in montaža obešalnega materiala za okrogle pločevinaste spiro kanale, korozijsko zaščitenega s pocinkanjem. Vključno z montažo na nosilno konstrukcijo kot naprimer: Bossplast WALRAVEN</t>
  </si>
  <si>
    <t>Dobava in montaža revizijskih odprtin v prezračevalne kanale. Odprtine služijo za namen morebitnega servisiranja in čiščenja kanalov. Dimenzija 350x350 oz. manjša ob manjši dimenziji kanala. Nemstiti vsakih 5m inštalacij kjer je to možno. Komplet s pritrdilnim in tesnilnim materialom.</t>
  </si>
  <si>
    <t>Dobava in montaža okroglega regulatorja pretoka za uravnavanje konstantnega pretoka zraka v posamezno kapsulo. Vgradnja v kanalsko mrežo. Komplet s pritrdilnim in tesnilnim materialom. Kot npr.: Bossplast</t>
  </si>
  <si>
    <t>VFC 100/E01</t>
  </si>
  <si>
    <t>Dobava in montaža kanalskega pravokotnega dušilca zvoka za dušenje zvoka v frekvenčnem območju 250Hz z vgrajenimi dušilnimi kulisami iz zvočno absorbcijskega materiala.                                                                                            kot npr.: Systemair                                                                                                  Tip: DZK</t>
  </si>
  <si>
    <t>- DZK 950x545x1000 200/3 (dušenje 18dB(A) pri 250Hz)</t>
  </si>
  <si>
    <t>Dobava in montaža požarne lopute pravokotnega/okroglega preseka, nameščena v steni, kjer kanal prebada mejo požarnega sektorja, z elektromotornim pogonom, ki premakne loputo v delovni položaj in hkrati napenja vzmet, zapornim mehanizmom in stikalom za signalizacijo zaprtosti. Požarna odpornost lopute znaša 60 minut. Če temperatura okolice preseže 72ºC se sproži temperaturno varovalo Tf1. Če preseže temperatura notranjosti kanala 72ºC se sproži temperaturno varovalo Tf2. Pri sprožitvi temperaturnih varoval (enega ali drugega) se trajno in nepovratno prekine napajalna napetost. Motorni pogon ima dve mikrostikali za signalizacijo položaja lopute. Položaj lamele lopute se lahko odčita na meh. prikazovalniku. Komplet s pritrdilnim in tesnim materialom ter kabliranjem. Ter vezavo na AJP. DC 24V. Proizvod kot npr.: Bossplast, Mandik</t>
  </si>
  <si>
    <t xml:space="preserve">FDMB/250x250 (PL2) </t>
  </si>
  <si>
    <t>FDMB/250x150 (PL1)</t>
  </si>
  <si>
    <t xml:space="preserve">ZUNANJA TČ SPLIT ENOTA ZA PREZRAČ. NAPRAVO </t>
  </si>
  <si>
    <t>Dobava in montaža zunanje enote TČ.</t>
  </si>
  <si>
    <r>
      <t xml:space="preserve">Zunanja split </t>
    </r>
    <r>
      <rPr>
        <b/>
        <sz val="10"/>
        <rFont val="Arial"/>
        <family val="2"/>
        <charset val="238"/>
      </rPr>
      <t>PACi Standard</t>
    </r>
    <r>
      <rPr>
        <sz val="10"/>
        <rFont val="Arial"/>
        <family val="2"/>
        <charset val="238"/>
      </rPr>
      <t xml:space="preserve"> enota, proizvajalca </t>
    </r>
    <r>
      <rPr>
        <b/>
        <sz val="10"/>
        <rFont val="Arial"/>
        <family val="2"/>
        <charset val="238"/>
      </rPr>
      <t>Panasonic</t>
    </r>
    <r>
      <rPr>
        <sz val="10"/>
        <rFont val="Arial"/>
        <family val="2"/>
        <charset val="238"/>
      </rPr>
      <t xml:space="preserve">, namenjena za zunanjo montažo - zaščitena pred vremenskimi vplivi, z vgrajenim inverterskim kompresorjem, zračno hlajenim kondenzatorjem in vsemi potrebnimi elementi za zaščito, krmiljenje in regulacijo enote za delovanje. </t>
    </r>
    <r>
      <rPr>
        <b/>
        <sz val="10"/>
        <rFont val="Arial"/>
        <family val="2"/>
        <charset val="238"/>
      </rPr>
      <t>Hladilno sredstvo R32.</t>
    </r>
    <r>
      <rPr>
        <sz val="10"/>
        <rFont val="Arial"/>
        <family val="2"/>
        <charset val="238"/>
      </rPr>
      <t xml:space="preserve"> Z naslednjimi tehničnimi lastnostmi:</t>
    </r>
  </si>
  <si>
    <r>
      <t xml:space="preserve">Proizvod: Panasonic, tip </t>
    </r>
    <r>
      <rPr>
        <b/>
        <sz val="10"/>
        <rFont val="Arial"/>
        <family val="2"/>
        <charset val="238"/>
      </rPr>
      <t>U-200PZH2E8</t>
    </r>
  </si>
  <si>
    <t xml:space="preserve">Moč hlajenja: Qhl = 19,50 (5,70 - 21,0) kW </t>
  </si>
  <si>
    <t xml:space="preserve">Moč ogrevanja: Qgr = 22,4 (5,0 - 25,00) kW </t>
  </si>
  <si>
    <t>Napajanje: 380~415V / 3F / 50Hz</t>
  </si>
  <si>
    <t>SEER: 5,3</t>
  </si>
  <si>
    <t>SCOP: 3,6</t>
  </si>
  <si>
    <t>Pel hl/ogr= 6,06 / 6,21kW</t>
  </si>
  <si>
    <t>Pretok zraka: m3/min: 164 / 164</t>
  </si>
  <si>
    <t>Območje delovanja: hlajenje: -15 do 46 ° C</t>
  </si>
  <si>
    <t>Območje: ogrevanje: -20 do 24 ° C</t>
  </si>
  <si>
    <t>Raven zvočnega tlaka: hlajenje: 59 dBA</t>
  </si>
  <si>
    <t>Raven zvočnega tlaka: ogrevanje: 61 dBA</t>
  </si>
  <si>
    <t>Dimenzije: V × Š × G ( mm ): 1500 x 980 x 370</t>
  </si>
  <si>
    <t>Teža: 117 kg</t>
  </si>
  <si>
    <t>Max. dovoljena razdalja povezovalnih cevi: od 5 do 90 m</t>
  </si>
  <si>
    <t>Max. dovoljena višinska razlika povezovalnih cevi zunanje in notranje enote: 30 m</t>
  </si>
  <si>
    <t>Priključek R32: tekoča faza: 3/8" (9.52 mm)</t>
  </si>
  <si>
    <t>Priključek R32: Plinska faza: 1" (25,4 mm)</t>
  </si>
  <si>
    <r>
      <t xml:space="preserve">Ustreza kot napr.: Tip Panasonic </t>
    </r>
    <r>
      <rPr>
        <b/>
        <sz val="10"/>
        <rFont val="Arial"/>
        <family val="2"/>
        <charset val="238"/>
      </rPr>
      <t>U-200PZH2E8</t>
    </r>
  </si>
  <si>
    <r>
      <t xml:space="preserve">AHU Kit regulacijska omarica namenjena za povezavo in regulacijo zunanje enote </t>
    </r>
    <r>
      <rPr>
        <b/>
        <sz val="10"/>
        <rFont val="Arial"/>
        <family val="2"/>
        <charset val="238"/>
      </rPr>
      <t>Panasonic PACi</t>
    </r>
    <r>
      <rPr>
        <sz val="10"/>
        <rFont val="Arial"/>
        <family val="2"/>
        <charset val="238"/>
      </rPr>
      <t xml:space="preserve"> z regulacijo klimatske naprave za obdelavo zunanjega zraka - klimat.</t>
    </r>
  </si>
  <si>
    <t>Dobavljeno v kompletu z ohišjem IP 65, vključno s kovinsko montažno ploščo za notranjo montažo, servisnimi vrati, ploščo tiskanega vezja PAW-T10 za suhi kontakt, krmilno ploščo tiskanega vezja 0-10V za nadzor moči zunanje enote v 20 korakih, osnovno enoto za priključke tipal in napajanja.V kompletu z vgrajenim CZ-RTC6 krmilnikom.</t>
  </si>
  <si>
    <t>Razpon moči v načinu hlajenja / ogrevanja: Določena z modelom zunanje enote vključene v sistem.</t>
  </si>
  <si>
    <t>Električni dovod: 220~240 V/1F/50Hz ~ 0.1A / 18W
Mere  [V / Š / G]: 500 x 400 x 150 mm
Teža: 11.5 kg
Stopnja zaščite: IP65</t>
  </si>
  <si>
    <r>
      <rPr>
        <sz val="10"/>
        <rFont val="Arial"/>
        <family val="2"/>
        <charset val="238"/>
      </rPr>
      <t>Ustreza kot npr.:</t>
    </r>
    <r>
      <rPr>
        <b/>
        <sz val="10"/>
        <rFont val="Arial"/>
        <family val="2"/>
        <charset val="238"/>
      </rPr>
      <t xml:space="preserve"> Panasonic, tip U-200PZH2E8</t>
    </r>
  </si>
  <si>
    <t>kot npr.: Panasonic tip PAW-280PAH3M1</t>
  </si>
  <si>
    <t xml:space="preserve">Dobava in montaža bakrene cevi, predizolirane z ARMSTRONG AC 9 s fazonskimi kosi, z materialom za lotanje, s tesnilnim in obešalnim materialom, z dodatkom za razrez, po VDI 2035, DIN 18380                                                                      </t>
  </si>
  <si>
    <t>3/8" (9.52 mm)</t>
  </si>
  <si>
    <t>1" (25.4 mm)</t>
  </si>
  <si>
    <t>Dobava in montaža elektro signalnih kablov za povezavo med notranjimi in zunanjimi napravami</t>
  </si>
  <si>
    <t>- 2x1,5mm2 oklopljen LiCH kabel za P link omrežje</t>
  </si>
  <si>
    <t xml:space="preserve">Tlačni preizkus instalacije hlajenja z dušikom po DIN/VDI </t>
  </si>
  <si>
    <t>Polnjenje sistema</t>
  </si>
  <si>
    <t>- polnjenje sistema z medijem R32</t>
  </si>
  <si>
    <t>RAZNA DELA -PREZRAČEVANJE</t>
  </si>
  <si>
    <t>Manjša gradbena dela: Izdelava prebojev, utorov, dolbenje skozi zidove za potrebe razvoda in podobno. Komplet z tesnilnim materialom in vzpostavitvijo v obstoječe stanje. Mere preveriti na licu mesta.</t>
  </si>
  <si>
    <t>Tesnenje vseh prebojev na mejah požarnih sektorjev z certificirano protipožarno maso in označitvijo preboja, po zahtevah TSG-1-001:2019 Po vgradnji materialov se zahteva izjava izvajalca o vgradnji in certifikat vgrajenih materialov.</t>
  </si>
  <si>
    <t>Zagon prezračevalne naprave s poučitno uporabnika</t>
  </si>
  <si>
    <t>Meritve prezračevalnih količin, nastavitev prezračevalnih količin z upoštevanjem regulacije ter izdelava zapisnika.</t>
  </si>
  <si>
    <t>Projektantski nadzor ter sodelovanje projektanta z izvajalcem, ki zajema dodatno tolmačenje načrtnih rešitev in morebitni dodatni izvozi pogledov, presekov strojnih instalacij.</t>
  </si>
  <si>
    <t>Vse vidne dele prezračevanja v etažah je potrebno dobaviti v RAL beli barvi oz. jih pobarvati.</t>
  </si>
  <si>
    <t xml:space="preserve">V popisu niso zajeta večja gradbena dela za potrebe strojnih inštalacij. Zajeta so v gradbenem  delu popisov.  </t>
  </si>
  <si>
    <t>REKAPITULACIJA</t>
  </si>
  <si>
    <t>PREZRAČEVANJE</t>
  </si>
  <si>
    <t>STROJNE INŠTALACIJE brez DDV</t>
  </si>
  <si>
    <t>DDV 22%</t>
  </si>
  <si>
    <t>STROJNE INŠTALACIJE z DDV</t>
  </si>
  <si>
    <t xml:space="preserve">REPUBLIKA SLOVENIJA </t>
  </si>
  <si>
    <t xml:space="preserve">MINISTRSTVO ZA IZOBRAŽEVANJE,  </t>
  </si>
  <si>
    <t>ZNANOST IN ŠPORT</t>
  </si>
  <si>
    <t>MASARYKOVA CESTA 16</t>
  </si>
  <si>
    <t xml:space="preserve"> 1000 LJUBLJANA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</si>
</sst>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0.00\ &quot;€&quot;;\-#,##0.00\ &quot;€&quot;"/>
    <numFmt numFmtId="44" formatCode="_-* #,##0.00\ &quot;€&quot;_-;\-* #,##0.00\ &quot;€&quot;_-;_-* &quot;-&quot;??\ &quot;€&quot;_-;_-@_-"/>
    <numFmt numFmtId="43" formatCode="_-* #,##0.00\ _€_-;\-* #,##0.00\ _€_-;_-* &quot;-&quot;??\ _€_-;_-@_-"/>
    <numFmt numFmtId="164" formatCode="_(&quot;$&quot;* #,##0.00_);_(&quot;$&quot;* \(#,##0.00\);_(&quot;$&quot;* &quot;-&quot;??_);_(@_)"/>
    <numFmt numFmtId="165" formatCode="_(* #,##0.00_);_(* \(#,##0.00\);_(* &quot;-&quot;??_);_(@_)"/>
    <numFmt numFmtId="166" formatCode="_-* #,##0.00\ &quot;SIT&quot;_-;\-* #,##0.00\ &quot;SIT&quot;_-;_-* &quot;-&quot;??\ &quot;SIT&quot;_-;_-@_-"/>
    <numFmt numFmtId="167" formatCode="_-* #,##0.00\ _S_I_T_-;\-* #,##0.00\ _S_I_T_-;_-* &quot;-&quot;??\ _S_I_T_-;_-@_-"/>
    <numFmt numFmtId="168" formatCode="_-* #,##0.00\ _E_U_R_-;\-* #,##0.00\ _E_U_R_-;_-* &quot;-&quot;??\ _E_U_R_-;_-@_-"/>
    <numFmt numFmtId="169" formatCode="_([$€]* #,##0.00_);_([$€]* \(#,##0.00\);_([$€]* &quot;-&quot;??_);_(@_)"/>
    <numFmt numFmtId="170" formatCode="_-* #,##0\ _S_I_T_-;\-* #,##0\ _S_I_T_-;_-* &quot;-&quot;??\ _S_I_T_-;_-@_-"/>
    <numFmt numFmtId="171" formatCode="_-* #,##0.00\ &quot;DM&quot;_-;\-* #,##0.00\ &quot;DM&quot;_-;_-* &quot;-&quot;??\ &quot;DM&quot;_-;_-@_-"/>
    <numFmt numFmtId="172" formatCode="#,##0.00&quot; €&quot;"/>
    <numFmt numFmtId="173" formatCode="#,##0.00\ _€"/>
    <numFmt numFmtId="174" formatCode="#,##0.00\ &quot;€&quot;"/>
    <numFmt numFmtId="175" formatCode="_-* #,##0\ _S_I_T_-;\-* #,##0\ _S_I_T_-;_-* &quot;- &quot;_S_I_T_-;_-@_-"/>
  </numFmts>
  <fonts count="122">
    <font>
      <sz val="11"/>
      <color theme="1"/>
      <name val="Calibri"/>
      <family val="2"/>
      <charset val="238"/>
      <scheme val="minor"/>
    </font>
    <font>
      <sz val="11"/>
      <color theme="1"/>
      <name val="Calibri"/>
      <family val="2"/>
      <scheme val="minor"/>
    </font>
    <font>
      <sz val="11"/>
      <color theme="1"/>
      <name val="Calibri"/>
      <family val="2"/>
      <charset val="238"/>
      <scheme val="minor"/>
    </font>
    <font>
      <sz val="11"/>
      <color indexed="8"/>
      <name val="Calibri"/>
      <family val="2"/>
      <charset val="238"/>
    </font>
    <font>
      <b/>
      <sz val="11"/>
      <color indexed="8"/>
      <name val="Calibri"/>
      <family val="2"/>
      <charset val="238"/>
    </font>
    <font>
      <sz val="11"/>
      <color indexed="10"/>
      <name val="Calibri"/>
      <family val="2"/>
      <charset val="238"/>
    </font>
    <font>
      <sz val="11"/>
      <name val="Calibri"/>
      <family val="2"/>
      <charset val="238"/>
    </font>
    <font>
      <b/>
      <sz val="11"/>
      <name val="Calibri"/>
      <family val="2"/>
      <charset val="238"/>
    </font>
    <font>
      <sz val="10"/>
      <name val="Arial"/>
      <family val="2"/>
      <charset val="238"/>
    </font>
    <font>
      <sz val="10"/>
      <name val="Arial CE"/>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sz val="11"/>
      <name val="Arial Narrow CE"/>
      <charset val="238"/>
    </font>
    <font>
      <sz val="10"/>
      <name val="Arial CE"/>
    </font>
    <font>
      <sz val="10"/>
      <name val="Arial CE"/>
      <family val="2"/>
      <charset val="238"/>
    </font>
    <font>
      <b/>
      <sz val="11"/>
      <name val="Calibri"/>
      <family val="2"/>
      <charset val="238"/>
      <scheme val="minor"/>
    </font>
    <font>
      <sz val="11"/>
      <name val="Calibri"/>
      <family val="2"/>
      <charset val="238"/>
      <scheme val="minor"/>
    </font>
    <font>
      <sz val="10"/>
      <name val="Calibri"/>
      <family val="2"/>
      <charset val="238"/>
    </font>
    <font>
      <b/>
      <sz val="10"/>
      <name val="Calibri"/>
      <family val="2"/>
      <charset val="238"/>
    </font>
    <font>
      <sz val="11"/>
      <name val="AvantGarde Bk BT"/>
      <family val="2"/>
    </font>
    <font>
      <sz val="10"/>
      <name val="Calibri"/>
      <family val="2"/>
      <charset val="238"/>
      <scheme val="minor"/>
    </font>
    <font>
      <b/>
      <i/>
      <sz val="10"/>
      <name val="Arial Narrow"/>
      <family val="2"/>
    </font>
    <font>
      <b/>
      <sz val="10"/>
      <name val="Calibri"/>
      <family val="2"/>
      <charset val="238"/>
      <scheme val="minor"/>
    </font>
    <font>
      <b/>
      <sz val="15"/>
      <name val="Calibri"/>
      <family val="2"/>
      <charset val="238"/>
    </font>
    <font>
      <sz val="9"/>
      <name val="Calibri"/>
      <family val="2"/>
      <charset val="238"/>
    </font>
    <font>
      <sz val="5"/>
      <name val="Calibri"/>
      <family val="2"/>
      <charset val="238"/>
    </font>
    <font>
      <sz val="11"/>
      <color theme="1"/>
      <name val="Calibri"/>
      <family val="2"/>
      <charset val="238"/>
    </font>
    <font>
      <sz val="6"/>
      <name val="Calibri"/>
      <family val="2"/>
      <charset val="238"/>
    </font>
    <font>
      <b/>
      <sz val="11"/>
      <color theme="1"/>
      <name val="Calibri"/>
      <family val="2"/>
      <scheme val="minor"/>
    </font>
    <font>
      <sz val="10"/>
      <name val="Arial"/>
      <family val="2"/>
    </font>
    <font>
      <sz val="11"/>
      <color theme="1"/>
      <name val="Arial"/>
      <family val="2"/>
      <charset val="238"/>
    </font>
    <font>
      <b/>
      <sz val="11"/>
      <color theme="1"/>
      <name val="Arial"/>
      <family val="2"/>
      <charset val="238"/>
    </font>
    <font>
      <b/>
      <sz val="11"/>
      <color theme="1"/>
      <name val="Calibri"/>
      <family val="2"/>
      <charset val="238"/>
      <scheme val="minor"/>
    </font>
    <font>
      <sz val="11"/>
      <color rgb="FFFF0000"/>
      <name val="Arial"/>
      <family val="2"/>
      <charset val="238"/>
    </font>
    <font>
      <b/>
      <sz val="16"/>
      <color theme="1"/>
      <name val="Arial"/>
      <family val="2"/>
      <charset val="238"/>
    </font>
    <font>
      <b/>
      <sz val="16"/>
      <color theme="1"/>
      <name val="Calibri"/>
      <family val="2"/>
      <charset val="238"/>
      <scheme val="minor"/>
    </font>
    <font>
      <sz val="14"/>
      <color theme="1"/>
      <name val="Arial"/>
      <family val="2"/>
      <charset val="238"/>
    </font>
    <font>
      <b/>
      <sz val="9"/>
      <name val="Arial"/>
      <family val="2"/>
    </font>
    <font>
      <b/>
      <sz val="10"/>
      <name val="Arial"/>
      <family val="2"/>
    </font>
    <font>
      <sz val="12"/>
      <color theme="1"/>
      <name val="Arial"/>
      <family val="2"/>
      <charset val="238"/>
    </font>
    <font>
      <i/>
      <sz val="11"/>
      <color theme="1"/>
      <name val="Arial"/>
      <family val="2"/>
      <charset val="238"/>
    </font>
    <font>
      <b/>
      <sz val="14"/>
      <color theme="1"/>
      <name val="Arial"/>
      <family val="2"/>
      <charset val="238"/>
    </font>
    <font>
      <sz val="10"/>
      <color theme="1"/>
      <name val="Arial"/>
      <family val="2"/>
      <charset val="238"/>
    </font>
    <font>
      <sz val="10"/>
      <color theme="1"/>
      <name val="Calibri"/>
      <family val="2"/>
      <charset val="238"/>
      <scheme val="minor"/>
    </font>
    <font>
      <sz val="11"/>
      <name val="Calibri"/>
      <family val="2"/>
      <scheme val="minor"/>
    </font>
    <font>
      <sz val="9"/>
      <name val="Arial"/>
      <family val="2"/>
    </font>
    <font>
      <sz val="9"/>
      <color rgb="FFFF0000"/>
      <name val="Arial"/>
      <family val="2"/>
    </font>
    <font>
      <sz val="10"/>
      <color indexed="10"/>
      <name val="Arial"/>
      <family val="2"/>
    </font>
    <font>
      <b/>
      <sz val="9"/>
      <color indexed="10"/>
      <name val="Arial"/>
      <family val="2"/>
    </font>
    <font>
      <sz val="9"/>
      <color indexed="10"/>
      <name val="Arial"/>
      <family val="2"/>
    </font>
    <font>
      <sz val="9"/>
      <name val="Arial CE"/>
      <family val="2"/>
      <charset val="238"/>
    </font>
    <font>
      <sz val="9"/>
      <name val="Arial"/>
      <family val="2"/>
      <charset val="238"/>
    </font>
    <font>
      <sz val="9"/>
      <color rgb="FFFF0000"/>
      <name val="Arial"/>
      <family val="2"/>
      <charset val="238"/>
    </font>
    <font>
      <sz val="10"/>
      <color rgb="FFFF0000"/>
      <name val="Arial"/>
      <family val="2"/>
    </font>
    <font>
      <sz val="9"/>
      <name val="Arial CE"/>
      <family val="2"/>
    </font>
    <font>
      <b/>
      <i/>
      <sz val="9"/>
      <name val="Arial"/>
      <family val="2"/>
    </font>
    <font>
      <b/>
      <i/>
      <sz val="9"/>
      <color indexed="10"/>
      <name val="Arial"/>
      <family val="2"/>
    </font>
    <font>
      <sz val="10"/>
      <name val="Times New Roman"/>
      <family val="1"/>
    </font>
    <font>
      <b/>
      <sz val="9"/>
      <color theme="1"/>
      <name val="Arial"/>
      <family val="2"/>
    </font>
    <font>
      <sz val="9"/>
      <color theme="1"/>
      <name val="Arial"/>
      <family val="2"/>
    </font>
    <font>
      <sz val="10"/>
      <color theme="1"/>
      <name val="Arial"/>
      <family val="2"/>
    </font>
    <font>
      <i/>
      <sz val="9"/>
      <name val="Arial"/>
      <family val="2"/>
    </font>
    <font>
      <b/>
      <sz val="10"/>
      <color indexed="10"/>
      <name val="Arial"/>
      <family val="2"/>
    </font>
    <font>
      <b/>
      <sz val="10"/>
      <name val="Arial"/>
      <family val="2"/>
      <charset val="238"/>
    </font>
    <font>
      <sz val="10"/>
      <color rgb="FFFF0000"/>
      <name val="Arial CE"/>
      <charset val="238"/>
    </font>
    <font>
      <sz val="10"/>
      <color rgb="FFFF0000"/>
      <name val="Arial"/>
      <family val="2"/>
      <charset val="238"/>
    </font>
    <font>
      <b/>
      <sz val="9"/>
      <name val="Arial"/>
      <family val="2"/>
      <charset val="238"/>
    </font>
    <font>
      <b/>
      <sz val="11"/>
      <name val="Arial"/>
      <family val="2"/>
    </font>
    <font>
      <b/>
      <sz val="9"/>
      <color rgb="FFFF0000"/>
      <name val="Arial"/>
      <family val="2"/>
    </font>
    <font>
      <sz val="8"/>
      <name val="Arial CE"/>
      <charset val="238"/>
    </font>
    <font>
      <b/>
      <sz val="8"/>
      <name val="Arial CE"/>
      <charset val="238"/>
    </font>
    <font>
      <sz val="8"/>
      <name val="Arial CE"/>
      <family val="2"/>
      <charset val="238"/>
    </font>
    <font>
      <sz val="8"/>
      <color rgb="FFFF0000"/>
      <name val="Arial"/>
      <family val="2"/>
      <charset val="238"/>
    </font>
    <font>
      <sz val="8"/>
      <color rgb="FFFF0000"/>
      <name val="Arial CE"/>
      <family val="2"/>
      <charset val="238"/>
    </font>
    <font>
      <sz val="8"/>
      <color theme="1" tint="0.499984740745262"/>
      <name val="Arial CE"/>
      <family val="2"/>
      <charset val="238"/>
    </font>
    <font>
      <sz val="8"/>
      <name val="Arial"/>
      <family val="2"/>
      <charset val="238"/>
    </font>
    <font>
      <sz val="8"/>
      <name val="Arial CE"/>
    </font>
    <font>
      <sz val="8"/>
      <color rgb="FFFF0000"/>
      <name val="Arial CE"/>
    </font>
    <font>
      <b/>
      <sz val="7"/>
      <name val="Arial"/>
      <family val="2"/>
      <charset val="238"/>
    </font>
    <font>
      <sz val="9"/>
      <name val="Arial CE"/>
    </font>
    <font>
      <b/>
      <sz val="14"/>
      <name val="Arial CE"/>
      <charset val="238"/>
    </font>
    <font>
      <b/>
      <sz val="12"/>
      <name val="Arial"/>
      <family val="2"/>
      <charset val="238"/>
    </font>
    <font>
      <sz val="14"/>
      <name val="Arial CE"/>
      <charset val="238"/>
    </font>
    <font>
      <b/>
      <sz val="12"/>
      <name val="Arial CE"/>
      <charset val="238"/>
    </font>
    <font>
      <sz val="12"/>
      <name val="Arial CE"/>
      <charset val="238"/>
    </font>
    <font>
      <sz val="9"/>
      <color rgb="FF222222"/>
      <name val="Arial"/>
      <family val="2"/>
      <charset val="238"/>
    </font>
    <font>
      <b/>
      <sz val="9"/>
      <color rgb="FF222222"/>
      <name val="Arial"/>
      <family val="2"/>
      <charset val="238"/>
    </font>
    <font>
      <b/>
      <sz val="11"/>
      <name val="Arial CE"/>
      <charset val="238"/>
    </font>
    <font>
      <sz val="10"/>
      <color rgb="FFFF0000"/>
      <name val="Arial CE"/>
      <family val="2"/>
      <charset val="238"/>
    </font>
    <font>
      <b/>
      <sz val="12"/>
      <name val="Arial CE"/>
      <family val="2"/>
      <charset val="238"/>
    </font>
    <font>
      <b/>
      <sz val="11"/>
      <name val="Arial CE"/>
      <family val="2"/>
      <charset val="238"/>
    </font>
    <font>
      <b/>
      <sz val="11"/>
      <color rgb="FFFF0000"/>
      <name val="Arial CE"/>
      <family val="2"/>
      <charset val="238"/>
    </font>
    <font>
      <sz val="10"/>
      <color theme="1"/>
      <name val="Calibri"/>
      <family val="2"/>
      <charset val="238"/>
    </font>
    <font>
      <sz val="10"/>
      <color theme="1"/>
      <name val="Arial CE"/>
      <charset val="238"/>
    </font>
    <font>
      <sz val="10"/>
      <color theme="1"/>
      <name val="Arial CE"/>
      <family val="2"/>
      <charset val="238"/>
    </font>
    <font>
      <b/>
      <sz val="11"/>
      <name val="Arial"/>
      <family val="2"/>
      <charset val="238"/>
    </font>
    <font>
      <b/>
      <sz val="10"/>
      <name val="Arial CE"/>
      <charset val="238"/>
    </font>
    <font>
      <b/>
      <sz val="11"/>
      <color rgb="FFFF0000"/>
      <name val="Arial"/>
      <family val="2"/>
      <charset val="238"/>
    </font>
    <font>
      <sz val="11"/>
      <name val="Arial"/>
      <family val="2"/>
      <charset val="238"/>
    </font>
    <font>
      <vertAlign val="superscript"/>
      <sz val="10"/>
      <name val="Arial"/>
      <family val="2"/>
      <charset val="238"/>
    </font>
    <font>
      <b/>
      <sz val="11"/>
      <color theme="1"/>
      <name val="Arial CE"/>
      <family val="2"/>
      <charset val="238"/>
    </font>
    <font>
      <b/>
      <sz val="10"/>
      <color theme="1"/>
      <name val="Arial CE"/>
      <charset val="238"/>
    </font>
    <font>
      <sz val="11"/>
      <color theme="1"/>
      <name val="Arial CE"/>
      <family val="2"/>
      <charset val="238"/>
    </font>
    <font>
      <b/>
      <sz val="10"/>
      <color theme="1"/>
      <name val="Arial"/>
      <family val="2"/>
      <charset val="238"/>
    </font>
    <font>
      <sz val="10"/>
      <color indexed="8"/>
      <name val="Arial"/>
      <family val="2"/>
      <charset val="238"/>
    </font>
    <font>
      <b/>
      <sz val="10"/>
      <color indexed="8"/>
      <name val="Arial"/>
      <family val="2"/>
      <charset val="238"/>
    </font>
    <font>
      <sz val="9"/>
      <color theme="1"/>
      <name val="Arial"/>
      <family val="2"/>
      <charset val="238"/>
    </font>
    <font>
      <vertAlign val="superscript"/>
      <sz val="10"/>
      <color theme="1"/>
      <name val="Arial"/>
      <family val="2"/>
      <charset val="238"/>
    </font>
    <font>
      <sz val="10"/>
      <color theme="1"/>
      <name val="Arial CE"/>
    </font>
    <font>
      <sz val="10"/>
      <color rgb="FFFF0000"/>
      <name val="Arial CE"/>
    </font>
  </fonts>
  <fills count="32">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43"/>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0" tint="-0.14999847407452621"/>
        <bgColor indexed="64"/>
      </patternFill>
    </fill>
    <fill>
      <patternFill patternType="solid">
        <fgColor theme="0"/>
        <bgColor indexed="64"/>
      </patternFill>
    </fill>
    <fill>
      <patternFill patternType="solid">
        <fgColor rgb="FF85FF8B"/>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indexed="13"/>
        <bgColor indexed="64"/>
      </patternFill>
    </fill>
    <fill>
      <patternFill patternType="solid">
        <fgColor theme="6" tint="0.59999389629810485"/>
        <bgColor indexed="64"/>
      </patternFill>
    </fill>
  </fills>
  <borders count="68">
    <border>
      <left/>
      <right/>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indexed="64"/>
      </bottom>
      <diagonal/>
    </border>
    <border>
      <left/>
      <right/>
      <top style="thin">
        <color indexed="64"/>
      </top>
      <bottom style="medium">
        <color indexed="64"/>
      </bottom>
      <diagonal/>
    </border>
    <border>
      <left/>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style="medium">
        <color indexed="8"/>
      </right>
      <top style="double">
        <color indexed="8"/>
      </top>
      <bottom style="double">
        <color indexed="8"/>
      </bottom>
      <diagonal/>
    </border>
    <border>
      <left style="medium">
        <color indexed="8"/>
      </left>
      <right style="medium">
        <color indexed="8"/>
      </right>
      <top style="double">
        <color indexed="8"/>
      </top>
      <bottom style="double">
        <color indexed="8"/>
      </bottom>
      <diagonal/>
    </border>
    <border>
      <left style="medium">
        <color indexed="8"/>
      </left>
      <right/>
      <top style="double">
        <color indexed="8"/>
      </top>
      <bottom style="double">
        <color indexed="8"/>
      </bottom>
      <diagonal/>
    </border>
    <border>
      <left style="medium">
        <color indexed="8"/>
      </left>
      <right style="medium">
        <color indexed="8"/>
      </right>
      <top/>
      <bottom style="medium">
        <color indexed="8"/>
      </bottom>
      <diagonal/>
    </border>
    <border>
      <left style="medium">
        <color indexed="8"/>
      </left>
      <right style="double">
        <color indexed="8"/>
      </right>
      <top style="double">
        <color indexed="8"/>
      </top>
      <bottom style="double">
        <color indexed="8"/>
      </bottom>
      <diagonal/>
    </border>
    <border>
      <left style="medium">
        <color indexed="8"/>
      </left>
      <right style="medium">
        <color indexed="8"/>
      </right>
      <top/>
      <bottom style="double">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top/>
      <bottom style="thin">
        <color indexed="64"/>
      </bottom>
      <diagonal/>
    </border>
    <border>
      <left/>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right/>
      <top style="medium">
        <color indexed="8"/>
      </top>
      <bottom/>
      <diagonal/>
    </border>
    <border>
      <left style="medium">
        <color indexed="8"/>
      </left>
      <right style="thin">
        <color indexed="8"/>
      </right>
      <top/>
      <bottom style="medium">
        <color indexed="8"/>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bottom style="thin">
        <color theme="0" tint="-0.499984740745262"/>
      </bottom>
      <diagonal/>
    </border>
    <border>
      <left/>
      <right/>
      <top/>
      <bottom style="thin">
        <color theme="0" tint="-0.34998626667073579"/>
      </bottom>
      <diagonal/>
    </border>
    <border>
      <left/>
      <right/>
      <top/>
      <bottom style="thin">
        <color theme="0" tint="-0.249977111117893"/>
      </bottom>
      <diagonal/>
    </border>
    <border>
      <left/>
      <right/>
      <top/>
      <bottom style="thin">
        <color theme="0" tint="-0.14999847407452621"/>
      </bottom>
      <diagonal/>
    </border>
    <border>
      <left/>
      <right/>
      <top/>
      <bottom style="thin">
        <color theme="0" tint="-4.9989318521683403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s>
  <cellStyleXfs count="161">
    <xf numFmtId="0" fontId="0" fillId="0" borderId="0"/>
    <xf numFmtId="0" fontId="3" fillId="0" borderId="0"/>
    <xf numFmtId="0" fontId="8" fillId="0" borderId="0"/>
    <xf numFmtId="0" fontId="2"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9" borderId="0" applyNumberFormat="0" applyBorder="0" applyAlignment="0" applyProtection="0"/>
    <xf numFmtId="0" fontId="3"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65" fontId="8" fillId="0" borderId="0" applyFont="0" applyFill="0" applyBorder="0" applyAlignment="0" applyProtection="0"/>
    <xf numFmtId="0" fontId="11" fillId="5" borderId="0" applyNumberFormat="0" applyBorder="0" applyAlignment="0" applyProtection="0"/>
    <xf numFmtId="169" fontId="25" fillId="0" borderId="0" applyFont="0" applyFill="0" applyBorder="0" applyAlignment="0" applyProtection="0"/>
    <xf numFmtId="0" fontId="12" fillId="17" borderId="7" applyNumberFormat="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3" fillId="0" borderId="0" applyNumberFormat="0" applyFill="0" applyBorder="0" applyAlignment="0" applyProtection="0"/>
    <xf numFmtId="0" fontId="24" fillId="0" borderId="0"/>
    <xf numFmtId="0" fontId="25" fillId="0" borderId="0"/>
    <xf numFmtId="0" fontId="8" fillId="0" borderId="0"/>
    <xf numFmtId="0" fontId="25" fillId="0" borderId="0"/>
    <xf numFmtId="0" fontId="8" fillId="0" borderId="0"/>
    <xf numFmtId="0" fontId="8" fillId="0" borderId="0"/>
    <xf numFmtId="0" fontId="25" fillId="0" borderId="0"/>
    <xf numFmtId="0" fontId="8" fillId="0" borderId="0"/>
    <xf numFmtId="0" fontId="17" fillId="18" borderId="0" applyNumberFormat="0" applyBorder="0" applyAlignment="0" applyProtection="0"/>
    <xf numFmtId="0" fontId="25" fillId="0" borderId="0"/>
    <xf numFmtId="9" fontId="2" fillId="0" borderId="0" applyFont="0" applyFill="0" applyBorder="0" applyAlignment="0" applyProtection="0"/>
    <xf numFmtId="0" fontId="25" fillId="19" borderId="11" applyNumberFormat="0" applyFont="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23" borderId="0" applyNumberFormat="0" applyBorder="0" applyAlignment="0" applyProtection="0"/>
    <xf numFmtId="0" fontId="19" fillId="0" borderId="12" applyNumberFormat="0" applyFill="0" applyAlignment="0" applyProtection="0"/>
    <xf numFmtId="0" fontId="20" fillId="24" borderId="13" applyNumberFormat="0" applyAlignment="0" applyProtection="0"/>
    <xf numFmtId="0" fontId="21" fillId="17" borderId="14" applyNumberFormat="0" applyAlignment="0" applyProtection="0"/>
    <xf numFmtId="0" fontId="22" fillId="4" borderId="0" applyNumberFormat="0" applyBorder="0" applyAlignment="0" applyProtection="0"/>
    <xf numFmtId="0" fontId="26" fillId="0" borderId="0"/>
    <xf numFmtId="44" fontId="2" fillId="0" borderId="0" applyFont="0" applyFill="0" applyBorder="0" applyAlignment="0" applyProtection="0"/>
    <xf numFmtId="164"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70" fontId="9"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7" fontId="8" fillId="0" borderId="0" applyFont="0" applyFill="0" applyBorder="0" applyAlignment="0" applyProtection="0"/>
    <xf numFmtId="168" fontId="25" fillId="0" borderId="0" applyFont="0" applyFill="0" applyBorder="0" applyAlignment="0" applyProtection="0"/>
    <xf numFmtId="165" fontId="25" fillId="0" borderId="0" applyFont="0" applyFill="0" applyBorder="0" applyAlignment="0" applyProtection="0"/>
    <xf numFmtId="168" fontId="25" fillId="0" borderId="0" applyFont="0" applyFill="0" applyBorder="0" applyAlignment="0" applyProtection="0"/>
    <xf numFmtId="168" fontId="9" fillId="0" borderId="0" applyFont="0" applyFill="0" applyBorder="0" applyAlignment="0" applyProtection="0"/>
    <xf numFmtId="165" fontId="25" fillId="0" borderId="0" applyFont="0" applyFill="0" applyBorder="0" applyAlignment="0" applyProtection="0"/>
    <xf numFmtId="0" fontId="23" fillId="8" borderId="14" applyNumberFormat="0" applyAlignment="0" applyProtection="0"/>
    <xf numFmtId="0" fontId="4" fillId="0" borderId="15" applyNumberFormat="0" applyFill="0" applyAlignment="0" applyProtection="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166" fontId="9"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0" fontId="8" fillId="0" borderId="0"/>
    <xf numFmtId="0" fontId="2" fillId="0" borderId="0"/>
    <xf numFmtId="0" fontId="3" fillId="0" borderId="0"/>
    <xf numFmtId="9" fontId="3" fillId="0" borderId="0" applyFill="0" applyBorder="0" applyAlignment="0" applyProtection="0"/>
    <xf numFmtId="167" fontId="9" fillId="0" borderId="0" applyFont="0" applyFill="0" applyBorder="0" applyAlignment="0" applyProtection="0"/>
    <xf numFmtId="0" fontId="2" fillId="0" borderId="0"/>
    <xf numFmtId="0" fontId="2" fillId="0" borderId="0"/>
    <xf numFmtId="0" fontId="2" fillId="0" borderId="0"/>
    <xf numFmtId="171" fontId="25" fillId="0" borderId="0" applyFont="0" applyFill="0" applyBorder="0" applyAlignment="0" applyProtection="0"/>
    <xf numFmtId="0" fontId="2" fillId="0" borderId="0"/>
    <xf numFmtId="7" fontId="8" fillId="0" borderId="0" applyFont="0" applyFill="0" applyBorder="0" applyAlignment="0" applyProtection="0"/>
    <xf numFmtId="0" fontId="9" fillId="0" borderId="0"/>
    <xf numFmtId="0" fontId="2" fillId="0" borderId="0"/>
    <xf numFmtId="0" fontId="8" fillId="0" borderId="0"/>
    <xf numFmtId="0" fontId="2" fillId="0" borderId="0"/>
    <xf numFmtId="0" fontId="9" fillId="0" borderId="0"/>
    <xf numFmtId="0" fontId="31" fillId="27" borderId="0" applyAlignment="0">
      <alignment horizontal="justify" vertical="top" wrapText="1"/>
    </xf>
    <xf numFmtId="0" fontId="2" fillId="0" borderId="0"/>
    <xf numFmtId="0" fontId="3" fillId="0" borderId="0"/>
    <xf numFmtId="0" fontId="2" fillId="0" borderId="0"/>
    <xf numFmtId="0" fontId="2" fillId="0" borderId="0"/>
    <xf numFmtId="0" fontId="8" fillId="0" borderId="0"/>
    <xf numFmtId="0" fontId="9" fillId="0" borderId="0"/>
    <xf numFmtId="0" fontId="41" fillId="0" borderId="0"/>
    <xf numFmtId="0" fontId="2" fillId="0" borderId="0"/>
    <xf numFmtId="0" fontId="69" fillId="0" borderId="0"/>
    <xf numFmtId="0" fontId="3" fillId="0" borderId="0"/>
    <xf numFmtId="0" fontId="8" fillId="0" borderId="0"/>
    <xf numFmtId="43" fontId="2" fillId="0" borderId="0" applyFont="0" applyFill="0" applyBorder="0" applyAlignment="0" applyProtection="0"/>
    <xf numFmtId="0" fontId="8" fillId="0" borderId="0"/>
    <xf numFmtId="0" fontId="2" fillId="0" borderId="0"/>
    <xf numFmtId="0" fontId="9" fillId="0" borderId="0"/>
    <xf numFmtId="0" fontId="2" fillId="0" borderId="0"/>
  </cellStyleXfs>
  <cellXfs count="925">
    <xf numFmtId="0" fontId="0" fillId="0" borderId="0" xfId="0"/>
    <xf numFmtId="0" fontId="7" fillId="0" borderId="0" xfId="1" applyNumberFormat="1" applyFont="1" applyProtection="1"/>
    <xf numFmtId="0" fontId="6" fillId="0" borderId="0" xfId="1" applyNumberFormat="1" applyFont="1" applyAlignment="1" applyProtection="1">
      <alignment horizontal="center" vertical="top"/>
    </xf>
    <xf numFmtId="0" fontId="7" fillId="0" borderId="0" xfId="1" applyNumberFormat="1" applyFont="1" applyAlignment="1" applyProtection="1">
      <alignment horizontal="center" vertical="top"/>
    </xf>
    <xf numFmtId="0" fontId="6" fillId="0" borderId="0" xfId="1" applyNumberFormat="1" applyFont="1" applyProtection="1"/>
    <xf numFmtId="0" fontId="7" fillId="25" borderId="1" xfId="1" applyNumberFormat="1" applyFont="1" applyFill="1" applyBorder="1" applyProtection="1"/>
    <xf numFmtId="0" fontId="7" fillId="0" borderId="0" xfId="1" applyNumberFormat="1" applyFont="1" applyAlignment="1" applyProtection="1">
      <alignment vertical="top"/>
    </xf>
    <xf numFmtId="0" fontId="28" fillId="0" borderId="0" xfId="80" applyNumberFormat="1" applyFont="1" applyAlignment="1" applyProtection="1">
      <alignment vertical="top" wrapText="1"/>
    </xf>
    <xf numFmtId="0" fontId="28" fillId="0" borderId="0" xfId="80" applyNumberFormat="1" applyFont="1" applyAlignment="1" applyProtection="1">
      <alignment vertical="top"/>
    </xf>
    <xf numFmtId="0" fontId="7" fillId="2" borderId="2" xfId="80" applyNumberFormat="1" applyFont="1" applyFill="1" applyBorder="1" applyProtection="1"/>
    <xf numFmtId="0" fontId="7" fillId="2" borderId="6" xfId="80" applyNumberFormat="1" applyFont="1" applyFill="1" applyBorder="1" applyAlignment="1" applyProtection="1">
      <alignment horizontal="center" vertical="top"/>
    </xf>
    <xf numFmtId="0" fontId="7" fillId="2" borderId="3" xfId="80" applyNumberFormat="1" applyFont="1" applyFill="1" applyBorder="1" applyProtection="1"/>
    <xf numFmtId="0" fontId="6" fillId="0" borderId="0" xfId="80" applyNumberFormat="1" applyFont="1" applyBorder="1" applyProtection="1"/>
    <xf numFmtId="0" fontId="7" fillId="0" borderId="0" xfId="80" applyNumberFormat="1" applyFont="1" applyFill="1" applyBorder="1" applyProtection="1"/>
    <xf numFmtId="0" fontId="27" fillId="2" borderId="5" xfId="80" applyNumberFormat="1" applyFont="1" applyFill="1" applyBorder="1" applyAlignment="1" applyProtection="1">
      <alignment horizontal="center" vertical="top"/>
    </xf>
    <xf numFmtId="0" fontId="27" fillId="2" borderId="6" xfId="80" applyNumberFormat="1" applyFont="1" applyFill="1" applyBorder="1" applyAlignment="1" applyProtection="1">
      <alignment horizontal="center" vertical="top"/>
    </xf>
    <xf numFmtId="0" fontId="27" fillId="0" borderId="0" xfId="80" applyNumberFormat="1" applyFont="1" applyAlignment="1" applyProtection="1">
      <alignment horizontal="center" vertical="top"/>
    </xf>
    <xf numFmtId="0" fontId="7" fillId="0" borderId="0" xfId="80" applyNumberFormat="1" applyFont="1" applyProtection="1"/>
    <xf numFmtId="0" fontId="6" fillId="0" borderId="0" xfId="80" applyNumberFormat="1" applyFont="1" applyAlignment="1" applyProtection="1">
      <alignment horizontal="center" vertical="top"/>
    </xf>
    <xf numFmtId="0" fontId="28" fillId="0" borderId="0" xfId="80" applyNumberFormat="1" applyFont="1" applyProtection="1"/>
    <xf numFmtId="0" fontId="29" fillId="0" borderId="0" xfId="80" applyNumberFormat="1" applyFont="1" applyFill="1" applyBorder="1" applyProtection="1"/>
    <xf numFmtId="0" fontId="29" fillId="0" borderId="0" xfId="80" applyNumberFormat="1" applyFont="1" applyFill="1" applyBorder="1" applyAlignment="1" applyProtection="1">
      <alignment vertical="top" wrapText="1"/>
    </xf>
    <xf numFmtId="0" fontId="6" fillId="0" borderId="0" xfId="80" applyNumberFormat="1" applyFont="1" applyFill="1" applyBorder="1" applyProtection="1"/>
    <xf numFmtId="0" fontId="6" fillId="0" borderId="0" xfId="80" applyNumberFormat="1" applyFont="1" applyFill="1" applyBorder="1" applyAlignment="1" applyProtection="1">
      <alignment vertical="top" wrapText="1"/>
    </xf>
    <xf numFmtId="0" fontId="6" fillId="0" borderId="1" xfId="80" applyNumberFormat="1" applyFont="1" applyFill="1" applyBorder="1" applyProtection="1"/>
    <xf numFmtId="0" fontId="28" fillId="0" borderId="0" xfId="80" applyNumberFormat="1" applyFont="1" applyFill="1" applyBorder="1" applyAlignment="1" applyProtection="1">
      <alignment vertical="top" wrapText="1"/>
    </xf>
    <xf numFmtId="0" fontId="28" fillId="0" borderId="0" xfId="80" applyNumberFormat="1" applyFont="1" applyFill="1" applyBorder="1" applyAlignment="1" applyProtection="1">
      <alignment vertical="top"/>
    </xf>
    <xf numFmtId="0" fontId="6" fillId="0" borderId="0" xfId="80" applyNumberFormat="1" applyFont="1" applyFill="1" applyBorder="1" applyAlignment="1" applyProtection="1">
      <alignment wrapText="1"/>
    </xf>
    <xf numFmtId="0" fontId="6" fillId="0" borderId="0" xfId="80" applyNumberFormat="1" applyFont="1" applyBorder="1" applyAlignment="1" applyProtection="1">
      <alignment horizontal="center" vertical="top"/>
    </xf>
    <xf numFmtId="0" fontId="29" fillId="0" borderId="0" xfId="80" applyNumberFormat="1" applyFont="1" applyProtection="1"/>
    <xf numFmtId="0" fontId="6" fillId="0" borderId="0" xfId="80" applyNumberFormat="1" applyFont="1" applyFill="1" applyBorder="1" applyAlignment="1" applyProtection="1">
      <alignment horizontal="left" vertical="top" wrapText="1"/>
    </xf>
    <xf numFmtId="0" fontId="7" fillId="0" borderId="0" xfId="80" applyNumberFormat="1" applyFont="1" applyAlignment="1" applyProtection="1">
      <alignment wrapText="1"/>
    </xf>
    <xf numFmtId="0" fontId="30" fillId="0" borderId="0" xfId="80" applyNumberFormat="1" applyFont="1" applyAlignment="1" applyProtection="1">
      <alignment horizontal="center"/>
    </xf>
    <xf numFmtId="0" fontId="29" fillId="0" borderId="0" xfId="80" applyNumberFormat="1" applyFont="1" applyAlignment="1" applyProtection="1">
      <alignment wrapText="1"/>
    </xf>
    <xf numFmtId="0" fontId="29" fillId="0" borderId="0" xfId="80" applyNumberFormat="1" applyFont="1" applyAlignment="1" applyProtection="1">
      <alignment horizontal="center"/>
    </xf>
    <xf numFmtId="0" fontId="29" fillId="0" borderId="0" xfId="2" applyNumberFormat="1" applyFont="1" applyFill="1" applyAlignment="1" applyProtection="1">
      <alignment horizontal="left" vertical="top" wrapText="1"/>
    </xf>
    <xf numFmtId="0" fontId="6" fillId="0" borderId="0" xfId="2" applyNumberFormat="1" applyFont="1" applyFill="1" applyAlignment="1" applyProtection="1">
      <alignment horizontal="left" vertical="top" wrapText="1"/>
    </xf>
    <xf numFmtId="0" fontId="6" fillId="0" borderId="0" xfId="2" applyNumberFormat="1" applyFont="1" applyFill="1" applyBorder="1" applyAlignment="1" applyProtection="1">
      <alignment horizontal="left" vertical="top" wrapText="1"/>
    </xf>
    <xf numFmtId="0" fontId="6" fillId="0" borderId="1" xfId="80" applyNumberFormat="1" applyFont="1" applyFill="1" applyBorder="1" applyAlignment="1" applyProtection="1">
      <alignment wrapText="1"/>
    </xf>
    <xf numFmtId="0" fontId="27" fillId="2" borderId="2" xfId="80" applyNumberFormat="1" applyFont="1" applyFill="1" applyBorder="1" applyAlignment="1" applyProtection="1">
      <alignment vertical="top"/>
    </xf>
    <xf numFmtId="0" fontId="7" fillId="2" borderId="5" xfId="80" applyNumberFormat="1" applyFont="1" applyFill="1" applyBorder="1" applyAlignment="1" applyProtection="1">
      <alignment horizontal="center" vertical="top"/>
    </xf>
    <xf numFmtId="0" fontId="27" fillId="2" borderId="3" xfId="80" applyNumberFormat="1" applyFont="1" applyFill="1" applyBorder="1" applyAlignment="1" applyProtection="1">
      <alignment vertical="top"/>
    </xf>
    <xf numFmtId="0" fontId="27" fillId="0" borderId="0" xfId="80" applyNumberFormat="1" applyFont="1" applyAlignment="1" applyProtection="1">
      <alignment vertical="top"/>
    </xf>
    <xf numFmtId="0" fontId="28" fillId="0" borderId="1" xfId="80" applyNumberFormat="1" applyFont="1" applyBorder="1" applyAlignment="1" applyProtection="1">
      <alignment vertical="top"/>
    </xf>
    <xf numFmtId="0" fontId="6" fillId="0" borderId="0" xfId="80" applyNumberFormat="1" applyFont="1" applyProtection="1"/>
    <xf numFmtId="0" fontId="6" fillId="0" borderId="0" xfId="80" applyNumberFormat="1" applyFont="1" applyAlignment="1" applyProtection="1">
      <alignment vertical="top" wrapText="1"/>
    </xf>
    <xf numFmtId="0" fontId="6" fillId="0" borderId="0" xfId="80" applyNumberFormat="1" applyFont="1" applyAlignment="1" applyProtection="1">
      <alignment horizontal="center"/>
    </xf>
    <xf numFmtId="0" fontId="28" fillId="0" borderId="0" xfId="80" applyNumberFormat="1" applyFont="1" applyAlignment="1" applyProtection="1">
      <alignment horizontal="center" vertical="top"/>
    </xf>
    <xf numFmtId="0" fontId="7" fillId="0" borderId="0" xfId="80" applyNumberFormat="1" applyFont="1" applyFill="1" applyBorder="1" applyAlignment="1" applyProtection="1">
      <alignment horizontal="center" vertical="top"/>
    </xf>
    <xf numFmtId="0" fontId="29" fillId="0" borderId="0" xfId="80" applyNumberFormat="1" applyFont="1" applyAlignment="1" applyProtection="1">
      <alignment vertical="top" wrapText="1"/>
    </xf>
    <xf numFmtId="0" fontId="30" fillId="0" borderId="0" xfId="80" applyNumberFormat="1" applyFont="1" applyAlignment="1" applyProtection="1">
      <alignment horizontal="center" vertical="top"/>
    </xf>
    <xf numFmtId="0" fontId="29" fillId="0" borderId="0" xfId="80" applyNumberFormat="1" applyFont="1" applyFill="1" applyBorder="1" applyAlignment="1" applyProtection="1">
      <alignment vertical="top"/>
    </xf>
    <xf numFmtId="0" fontId="29" fillId="0" borderId="0" xfId="80" applyNumberFormat="1" applyFont="1" applyAlignment="1" applyProtection="1">
      <alignment horizontal="center" vertical="top"/>
    </xf>
    <xf numFmtId="0" fontId="7" fillId="0" borderId="0" xfId="80" applyNumberFormat="1" applyFont="1" applyAlignment="1" applyProtection="1">
      <alignment horizontal="center" vertical="top"/>
    </xf>
    <xf numFmtId="0" fontId="7" fillId="0" borderId="0" xfId="80" applyNumberFormat="1" applyFont="1" applyAlignment="1" applyProtection="1">
      <alignment horizontal="center"/>
    </xf>
    <xf numFmtId="0" fontId="7" fillId="0" borderId="0" xfId="1" applyNumberFormat="1" applyFont="1" applyAlignment="1" applyProtection="1">
      <alignment horizontal="left" vertical="top" wrapText="1"/>
    </xf>
    <xf numFmtId="0" fontId="7" fillId="25" borderId="0" xfId="1" applyNumberFormat="1" applyFont="1" applyFill="1" applyAlignment="1" applyProtection="1">
      <alignment horizontal="center" vertical="top"/>
    </xf>
    <xf numFmtId="0" fontId="7" fillId="25" borderId="1" xfId="1" applyNumberFormat="1" applyFont="1" applyFill="1" applyBorder="1" applyAlignment="1" applyProtection="1">
      <alignment wrapText="1"/>
    </xf>
    <xf numFmtId="0" fontId="7" fillId="0" borderId="0" xfId="1" applyNumberFormat="1" applyFont="1" applyFill="1" applyBorder="1" applyAlignment="1" applyProtection="1">
      <alignment wrapText="1"/>
    </xf>
    <xf numFmtId="0" fontId="7" fillId="0" borderId="0" xfId="1" applyNumberFormat="1" applyFont="1" applyBorder="1" applyAlignment="1" applyProtection="1">
      <alignment horizontal="center" vertical="top"/>
    </xf>
    <xf numFmtId="0" fontId="6" fillId="0" borderId="1" xfId="80" applyNumberFormat="1" applyFont="1" applyBorder="1" applyProtection="1"/>
    <xf numFmtId="0" fontId="28" fillId="0" borderId="0" xfId="0" applyFont="1" applyProtection="1"/>
    <xf numFmtId="0" fontId="0" fillId="0" borderId="0" xfId="0" applyBorder="1" applyProtection="1"/>
    <xf numFmtId="0" fontId="0" fillId="0" borderId="0" xfId="0" applyProtection="1"/>
    <xf numFmtId="0" fontId="6" fillId="0" borderId="0" xfId="80" applyFont="1" applyProtection="1"/>
    <xf numFmtId="0" fontId="6" fillId="0" borderId="0" xfId="1" applyFont="1" applyAlignment="1" applyProtection="1">
      <alignment vertical="top"/>
    </xf>
    <xf numFmtId="0" fontId="33" fillId="0" borderId="0" xfId="1" applyFont="1" applyAlignment="1" applyProtection="1">
      <alignment vertical="top"/>
    </xf>
    <xf numFmtId="0" fontId="28" fillId="0" borderId="0" xfId="94" applyFont="1" applyFill="1" applyBorder="1" applyAlignment="1" applyProtection="1">
      <alignment horizontal="left" vertical="top" readingOrder="1"/>
    </xf>
    <xf numFmtId="0" fontId="34" fillId="0" borderId="0" xfId="1" applyFont="1" applyAlignment="1" applyProtection="1">
      <alignment vertical="top"/>
    </xf>
    <xf numFmtId="0" fontId="6" fillId="0" borderId="0" xfId="1" applyFont="1" applyAlignment="1" applyProtection="1">
      <alignment horizontal="center" vertical="top"/>
    </xf>
    <xf numFmtId="0" fontId="32" fillId="28" borderId="0" xfId="1" applyFont="1" applyFill="1" applyAlignment="1" applyProtection="1">
      <alignment vertical="top"/>
    </xf>
    <xf numFmtId="0" fontId="32" fillId="29" borderId="0" xfId="1" applyFont="1" applyFill="1" applyAlignment="1" applyProtection="1">
      <alignment vertical="top"/>
    </xf>
    <xf numFmtId="0" fontId="6" fillId="0" borderId="0" xfId="1" applyFont="1" applyProtection="1"/>
    <xf numFmtId="0" fontId="0" fillId="26" borderId="0" xfId="0" applyFill="1" applyBorder="1" applyProtection="1"/>
    <xf numFmtId="0" fontId="0" fillId="26" borderId="0" xfId="0" applyFill="1" applyProtection="1"/>
    <xf numFmtId="0" fontId="28" fillId="26" borderId="0" xfId="0" applyFont="1" applyFill="1" applyBorder="1" applyProtection="1"/>
    <xf numFmtId="0" fontId="28" fillId="26" borderId="0" xfId="0" applyFont="1" applyFill="1" applyProtection="1"/>
    <xf numFmtId="0" fontId="35" fillId="0" borderId="0" xfId="1" applyNumberFormat="1" applyFont="1" applyProtection="1"/>
    <xf numFmtId="0" fontId="6" fillId="0" borderId="17" xfId="80" applyNumberFormat="1" applyFont="1" applyFill="1" applyBorder="1" applyProtection="1"/>
    <xf numFmtId="0" fontId="0" fillId="0" borderId="0" xfId="0" applyAlignment="1">
      <alignment vertical="top" wrapText="1"/>
    </xf>
    <xf numFmtId="4" fontId="0" fillId="0" borderId="0" xfId="0" applyNumberFormat="1" applyAlignment="1">
      <alignment horizontal="right"/>
    </xf>
    <xf numFmtId="0" fontId="6" fillId="0" borderId="0" xfId="0" applyFont="1" applyAlignment="1">
      <alignment vertical="top" wrapText="1"/>
    </xf>
    <xf numFmtId="49" fontId="7" fillId="0" borderId="0" xfId="0" applyNumberFormat="1" applyFont="1" applyAlignment="1">
      <alignment vertical="top"/>
    </xf>
    <xf numFmtId="0" fontId="6" fillId="0" borderId="16" xfId="80" applyNumberFormat="1" applyFont="1" applyFill="1" applyBorder="1" applyProtection="1"/>
    <xf numFmtId="0" fontId="7" fillId="0" borderId="0" xfId="1" applyNumberFormat="1" applyFont="1" applyFill="1" applyAlignment="1" applyProtection="1">
      <alignment horizontal="center" vertical="top"/>
    </xf>
    <xf numFmtId="0" fontId="7" fillId="0" borderId="0" xfId="1" applyNumberFormat="1" applyFont="1" applyFill="1" applyProtection="1"/>
    <xf numFmtId="0" fontId="6" fillId="0" borderId="0" xfId="1" applyNumberFormat="1" applyFont="1" applyFill="1" applyAlignment="1" applyProtection="1">
      <alignment horizontal="center" vertical="top"/>
    </xf>
    <xf numFmtId="4" fontId="28" fillId="0" borderId="0" xfId="0" applyNumberFormat="1" applyFont="1" applyAlignment="1" applyProtection="1">
      <alignment horizontal="right"/>
    </xf>
    <xf numFmtId="4" fontId="0" fillId="0" borderId="0" xfId="0" applyNumberFormat="1" applyProtection="1"/>
    <xf numFmtId="4" fontId="6" fillId="0" borderId="0" xfId="1" applyNumberFormat="1" applyFont="1" applyAlignment="1" applyProtection="1">
      <alignment horizontal="right" vertical="top"/>
    </xf>
    <xf numFmtId="4" fontId="6" fillId="0" borderId="0" xfId="1" applyNumberFormat="1" applyFont="1" applyAlignment="1" applyProtection="1">
      <alignment horizontal="right"/>
    </xf>
    <xf numFmtId="4" fontId="6" fillId="0" borderId="0" xfId="1" applyNumberFormat="1" applyFont="1" applyFill="1" applyAlignment="1" applyProtection="1">
      <alignment horizontal="right"/>
    </xf>
    <xf numFmtId="4" fontId="7" fillId="0" borderId="0" xfId="1" applyNumberFormat="1" applyFont="1" applyAlignment="1" applyProtection="1">
      <alignment horizontal="left" vertical="top" wrapText="1"/>
    </xf>
    <xf numFmtId="4" fontId="7" fillId="0" borderId="4" xfId="1" applyNumberFormat="1" applyFont="1" applyFill="1" applyBorder="1" applyAlignment="1" applyProtection="1">
      <alignment horizontal="right"/>
    </xf>
    <xf numFmtId="4" fontId="7" fillId="25" borderId="4" xfId="1" applyNumberFormat="1" applyFont="1" applyFill="1" applyBorder="1" applyAlignment="1" applyProtection="1">
      <alignment horizontal="right"/>
    </xf>
    <xf numFmtId="4" fontId="6" fillId="29" borderId="0" xfId="1" applyNumberFormat="1" applyFont="1" applyFill="1" applyAlignment="1" applyProtection="1">
      <alignment horizontal="right"/>
    </xf>
    <xf numFmtId="4" fontId="7" fillId="0" borderId="0" xfId="1" applyNumberFormat="1" applyFont="1" applyFill="1" applyAlignment="1" applyProtection="1">
      <alignment horizontal="right"/>
    </xf>
    <xf numFmtId="4" fontId="7" fillId="0" borderId="0" xfId="1" applyNumberFormat="1" applyFont="1" applyAlignment="1" applyProtection="1">
      <alignment horizontal="right"/>
    </xf>
    <xf numFmtId="4" fontId="6" fillId="25" borderId="4" xfId="1" applyNumberFormat="1" applyFont="1" applyFill="1" applyBorder="1" applyAlignment="1" applyProtection="1">
      <alignment horizontal="right"/>
    </xf>
    <xf numFmtId="4" fontId="7" fillId="0" borderId="0" xfId="1" applyNumberFormat="1" applyFont="1" applyFill="1" applyBorder="1" applyAlignment="1" applyProtection="1">
      <alignment horizontal="right"/>
    </xf>
    <xf numFmtId="4" fontId="7" fillId="29" borderId="0" xfId="1" applyNumberFormat="1" applyFont="1" applyFill="1" applyAlignment="1" applyProtection="1">
      <alignment horizontal="right"/>
    </xf>
    <xf numFmtId="4" fontId="27" fillId="2" borderId="2" xfId="80" applyNumberFormat="1" applyFont="1" applyFill="1" applyBorder="1" applyAlignment="1" applyProtection="1">
      <alignment horizontal="right" vertical="top"/>
    </xf>
    <xf numFmtId="4" fontId="27" fillId="2" borderId="3" xfId="80" applyNumberFormat="1" applyFont="1" applyFill="1" applyBorder="1" applyAlignment="1" applyProtection="1">
      <alignment horizontal="right" vertical="top"/>
    </xf>
    <xf numFmtId="4" fontId="28" fillId="0" borderId="0" xfId="80" applyNumberFormat="1" applyFont="1" applyAlignment="1" applyProtection="1">
      <alignment horizontal="right"/>
    </xf>
    <xf numFmtId="4" fontId="28" fillId="28" borderId="0" xfId="80" applyNumberFormat="1" applyFont="1" applyFill="1" applyAlignment="1" applyProtection="1">
      <alignment horizontal="right"/>
      <protection locked="0"/>
    </xf>
    <xf numFmtId="4" fontId="28" fillId="0" borderId="4" xfId="80" applyNumberFormat="1" applyFont="1" applyBorder="1" applyAlignment="1" applyProtection="1">
      <alignment horizontal="right" vertical="top"/>
    </xf>
    <xf numFmtId="4" fontId="27" fillId="29" borderId="4" xfId="80" applyNumberFormat="1" applyFont="1" applyFill="1" applyBorder="1" applyAlignment="1" applyProtection="1">
      <alignment horizontal="right" vertical="top"/>
    </xf>
    <xf numFmtId="4" fontId="6" fillId="0" borderId="0" xfId="80" applyNumberFormat="1" applyFont="1" applyAlignment="1" applyProtection="1">
      <alignment horizontal="right"/>
    </xf>
    <xf numFmtId="4" fontId="7" fillId="2" borderId="2" xfId="80" applyNumberFormat="1" applyFont="1" applyFill="1" applyBorder="1" applyAlignment="1" applyProtection="1">
      <alignment horizontal="right"/>
    </xf>
    <xf numFmtId="4" fontId="7" fillId="2" borderId="3" xfId="80" applyNumberFormat="1" applyFont="1" applyFill="1" applyBorder="1" applyAlignment="1" applyProtection="1">
      <alignment horizontal="right"/>
    </xf>
    <xf numFmtId="4" fontId="6" fillId="0" borderId="0" xfId="80" applyNumberFormat="1" applyFont="1" applyFill="1" applyBorder="1" applyAlignment="1" applyProtection="1">
      <alignment horizontal="right"/>
    </xf>
    <xf numFmtId="4" fontId="6" fillId="0" borderId="0" xfId="80" applyNumberFormat="1" applyFont="1" applyBorder="1" applyAlignment="1" applyProtection="1">
      <alignment horizontal="right"/>
    </xf>
    <xf numFmtId="4" fontId="6" fillId="28" borderId="0" xfId="80" applyNumberFormat="1" applyFont="1" applyFill="1" applyAlignment="1" applyProtection="1">
      <alignment horizontal="right"/>
      <protection locked="0"/>
    </xf>
    <xf numFmtId="4" fontId="6" fillId="0" borderId="4" xfId="80" applyNumberFormat="1" applyFont="1" applyBorder="1" applyAlignment="1" applyProtection="1">
      <alignment horizontal="right"/>
    </xf>
    <xf numFmtId="4" fontId="7" fillId="29" borderId="4" xfId="80" applyNumberFormat="1" applyFont="1" applyFill="1" applyBorder="1" applyAlignment="1" applyProtection="1">
      <alignment horizontal="right"/>
    </xf>
    <xf numFmtId="4" fontId="7" fillId="0" borderId="0" xfId="80" applyNumberFormat="1" applyFont="1" applyBorder="1" applyAlignment="1" applyProtection="1">
      <alignment horizontal="right"/>
    </xf>
    <xf numFmtId="4" fontId="0" fillId="0" borderId="0" xfId="0" applyNumberFormat="1"/>
    <xf numFmtId="4" fontId="7" fillId="0" borderId="0" xfId="80" applyNumberFormat="1" applyFont="1" applyFill="1" applyBorder="1" applyAlignment="1" applyProtection="1">
      <alignment horizontal="right"/>
    </xf>
    <xf numFmtId="4" fontId="6" fillId="0" borderId="0" xfId="80" applyNumberFormat="1" applyFont="1" applyFill="1" applyAlignment="1" applyProtection="1">
      <alignment horizontal="right"/>
      <protection locked="0"/>
    </xf>
    <xf numFmtId="4" fontId="7" fillId="0" borderId="4" xfId="80" applyNumberFormat="1" applyFont="1" applyBorder="1" applyAlignment="1" applyProtection="1">
      <alignment horizontal="right"/>
    </xf>
    <xf numFmtId="4" fontId="6" fillId="28" borderId="0" xfId="80" applyNumberFormat="1" applyFont="1" applyFill="1" applyBorder="1" applyAlignment="1" applyProtection="1">
      <alignment horizontal="right"/>
      <protection locked="0"/>
    </xf>
    <xf numFmtId="0" fontId="6" fillId="0" borderId="0" xfId="80" applyNumberFormat="1" applyFont="1" applyFill="1" applyAlignment="1" applyProtection="1">
      <alignment horizontal="center" vertical="top"/>
    </xf>
    <xf numFmtId="0" fontId="7" fillId="0" borderId="0" xfId="80" applyNumberFormat="1" applyFont="1" applyFill="1" applyAlignment="1" applyProtection="1">
      <alignment horizontal="center" vertical="top"/>
    </xf>
    <xf numFmtId="0" fontId="28" fillId="0" borderId="0" xfId="80" applyNumberFormat="1" applyFont="1" applyFill="1" applyAlignment="1" applyProtection="1">
      <alignment horizontal="center" vertical="top"/>
    </xf>
    <xf numFmtId="0" fontId="27" fillId="0" borderId="0" xfId="80" applyNumberFormat="1" applyFont="1" applyFill="1" applyAlignment="1" applyProtection="1">
      <alignment horizontal="center" vertical="top"/>
    </xf>
    <xf numFmtId="0" fontId="6" fillId="0" borderId="0" xfId="0" applyFont="1" applyAlignment="1">
      <alignment horizontal="left" vertical="top" wrapText="1"/>
    </xf>
    <xf numFmtId="0" fontId="6" fillId="0" borderId="0" xfId="1" applyNumberFormat="1" applyFont="1" applyAlignment="1" applyProtection="1">
      <alignment horizontal="left" vertical="top"/>
    </xf>
    <xf numFmtId="10" fontId="28" fillId="0" borderId="0" xfId="0" applyNumberFormat="1" applyFont="1" applyAlignment="1" applyProtection="1">
      <alignment horizontal="right"/>
    </xf>
    <xf numFmtId="0" fontId="6" fillId="0" borderId="0" xfId="80" applyNumberFormat="1" applyFont="1" applyFill="1" applyAlignment="1" applyProtection="1">
      <alignment vertical="top" wrapText="1"/>
    </xf>
    <xf numFmtId="0" fontId="6" fillId="0" borderId="0" xfId="80" applyNumberFormat="1" applyFont="1" applyFill="1" applyProtection="1"/>
    <xf numFmtId="0" fontId="6" fillId="0" borderId="0" xfId="1" applyNumberFormat="1" applyFont="1" applyFill="1" applyProtection="1"/>
    <xf numFmtId="0" fontId="0" fillId="0" borderId="0" xfId="0" applyFill="1" applyBorder="1" applyProtection="1"/>
    <xf numFmtId="0" fontId="28" fillId="0" borderId="0" xfId="0" applyFont="1" applyFill="1" applyBorder="1" applyProtection="1"/>
    <xf numFmtId="0" fontId="0" fillId="0" borderId="0" xfId="0" applyFill="1" applyProtection="1"/>
    <xf numFmtId="4" fontId="28" fillId="0" borderId="0" xfId="0" applyNumberFormat="1" applyFont="1" applyFill="1" applyAlignment="1" applyProtection="1"/>
    <xf numFmtId="4" fontId="6" fillId="0" borderId="0" xfId="1" applyNumberFormat="1" applyFont="1" applyFill="1" applyAlignment="1" applyProtection="1">
      <alignment vertical="top"/>
    </xf>
    <xf numFmtId="4" fontId="6" fillId="0" borderId="0" xfId="1" applyNumberFormat="1" applyFont="1" applyFill="1" applyAlignment="1" applyProtection="1"/>
    <xf numFmtId="4" fontId="7" fillId="0" borderId="0" xfId="1" applyNumberFormat="1" applyFont="1" applyFill="1" applyAlignment="1" applyProtection="1">
      <alignment vertical="top" wrapText="1"/>
    </xf>
    <xf numFmtId="4" fontId="7" fillId="0" borderId="4" xfId="1" applyNumberFormat="1" applyFont="1" applyFill="1" applyBorder="1" applyAlignment="1" applyProtection="1"/>
    <xf numFmtId="4" fontId="7" fillId="0" borderId="0" xfId="1" applyNumberFormat="1" applyFont="1" applyFill="1" applyAlignment="1" applyProtection="1"/>
    <xf numFmtId="0" fontId="0" fillId="0" borderId="0" xfId="0" applyAlignment="1" applyProtection="1"/>
    <xf numFmtId="0" fontId="0" fillId="0" borderId="0" xfId="0" applyFill="1" applyAlignment="1" applyProtection="1"/>
    <xf numFmtId="4" fontId="7" fillId="0" borderId="0" xfId="1" applyNumberFormat="1" applyFont="1" applyFill="1" applyBorder="1" applyAlignment="1" applyProtection="1"/>
    <xf numFmtId="4" fontId="27" fillId="0" borderId="2" xfId="80" applyNumberFormat="1" applyFont="1" applyFill="1" applyBorder="1" applyAlignment="1" applyProtection="1">
      <alignment vertical="top"/>
    </xf>
    <xf numFmtId="4" fontId="27" fillId="0" borderId="3" xfId="80" applyNumberFormat="1" applyFont="1" applyFill="1" applyBorder="1" applyAlignment="1" applyProtection="1">
      <alignment vertical="top"/>
    </xf>
    <xf numFmtId="4" fontId="28" fillId="0" borderId="0" xfId="80" applyNumberFormat="1" applyFont="1" applyFill="1" applyAlignment="1" applyProtection="1"/>
    <xf numFmtId="4" fontId="28" fillId="0" borderId="0" xfId="80" applyNumberFormat="1" applyFont="1" applyFill="1" applyAlignment="1" applyProtection="1">
      <alignment vertical="top"/>
    </xf>
    <xf numFmtId="4" fontId="28" fillId="0" borderId="4" xfId="80" applyNumberFormat="1" applyFont="1" applyFill="1" applyBorder="1" applyAlignment="1" applyProtection="1">
      <alignment vertical="top"/>
    </xf>
    <xf numFmtId="4" fontId="6" fillId="0" borderId="0" xfId="80" applyNumberFormat="1" applyFont="1" applyFill="1" applyAlignment="1" applyProtection="1"/>
    <xf numFmtId="4" fontId="7" fillId="0" borderId="2" xfId="80" applyNumberFormat="1" applyFont="1" applyFill="1" applyBorder="1" applyAlignment="1" applyProtection="1"/>
    <xf numFmtId="4" fontId="7" fillId="0" borderId="3" xfId="80" applyNumberFormat="1" applyFont="1" applyFill="1" applyBorder="1" applyAlignment="1" applyProtection="1"/>
    <xf numFmtId="4" fontId="6" fillId="0" borderId="0" xfId="80" applyNumberFormat="1" applyFont="1" applyFill="1" applyBorder="1" applyAlignment="1" applyProtection="1"/>
    <xf numFmtId="4" fontId="0" fillId="0" borderId="0" xfId="0" applyNumberFormat="1" applyAlignment="1" applyProtection="1"/>
    <xf numFmtId="4" fontId="6" fillId="0" borderId="4" xfId="80" applyNumberFormat="1" applyFont="1" applyFill="1" applyBorder="1" applyAlignment="1" applyProtection="1"/>
    <xf numFmtId="4" fontId="0" fillId="0" borderId="0" xfId="0" applyNumberFormat="1" applyFill="1" applyAlignment="1"/>
    <xf numFmtId="4" fontId="7" fillId="0" borderId="0" xfId="80" applyNumberFormat="1" applyFont="1" applyFill="1" applyBorder="1" applyAlignment="1" applyProtection="1"/>
    <xf numFmtId="4" fontId="7" fillId="0" borderId="4" xfId="80" applyNumberFormat="1" applyFont="1" applyFill="1" applyBorder="1" applyAlignment="1" applyProtection="1"/>
    <xf numFmtId="0" fontId="28" fillId="0" borderId="0" xfId="0" applyFont="1" applyAlignment="1" applyProtection="1">
      <alignment vertical="top"/>
    </xf>
    <xf numFmtId="4" fontId="28" fillId="0" borderId="0" xfId="0" applyNumberFormat="1" applyFont="1" applyFill="1" applyAlignment="1" applyProtection="1">
      <alignment vertical="top"/>
    </xf>
    <xf numFmtId="4" fontId="28" fillId="0" borderId="0" xfId="0" applyNumberFormat="1" applyFont="1" applyAlignment="1" applyProtection="1">
      <alignment horizontal="right" vertical="top"/>
    </xf>
    <xf numFmtId="0" fontId="0" fillId="0" borderId="0" xfId="0" applyAlignment="1">
      <alignment vertical="top"/>
    </xf>
    <xf numFmtId="49" fontId="7" fillId="0" borderId="0" xfId="0" applyNumberFormat="1" applyFont="1" applyAlignment="1">
      <alignment vertical="top" wrapText="1"/>
    </xf>
    <xf numFmtId="4" fontId="0" fillId="0" borderId="0" xfId="0" applyNumberFormat="1" applyFill="1" applyAlignment="1" applyProtection="1">
      <alignment vertical="top"/>
    </xf>
    <xf numFmtId="4" fontId="0" fillId="0" borderId="0" xfId="0" applyNumberFormat="1" applyAlignment="1" applyProtection="1">
      <alignment vertical="top"/>
    </xf>
    <xf numFmtId="49" fontId="7" fillId="0" borderId="0" xfId="0" applyNumberFormat="1" applyFont="1" applyAlignment="1">
      <alignment horizontal="right" vertical="top"/>
    </xf>
    <xf numFmtId="49" fontId="36" fillId="0" borderId="0" xfId="0" applyNumberFormat="1" applyFont="1" applyAlignment="1">
      <alignment vertical="top"/>
    </xf>
    <xf numFmtId="49" fontId="6" fillId="0" borderId="0" xfId="0" applyNumberFormat="1" applyFont="1" applyAlignment="1">
      <alignment vertical="top"/>
    </xf>
    <xf numFmtId="4" fontId="7" fillId="0" borderId="0" xfId="0" applyNumberFormat="1" applyFont="1" applyFill="1" applyAlignment="1">
      <alignment vertical="top"/>
    </xf>
    <xf numFmtId="4" fontId="30" fillId="0" borderId="0" xfId="0" applyNumberFormat="1" applyFont="1" applyFill="1" applyAlignment="1">
      <alignment vertical="top"/>
    </xf>
    <xf numFmtId="0" fontId="6" fillId="0" borderId="0" xfId="1" applyNumberFormat="1" applyFont="1" applyAlignment="1" applyProtection="1">
      <alignment vertical="top"/>
    </xf>
    <xf numFmtId="0" fontId="0" fillId="0" borderId="0" xfId="0" applyFill="1" applyAlignment="1">
      <alignment vertical="top"/>
    </xf>
    <xf numFmtId="0" fontId="7" fillId="0" borderId="4" xfId="1" applyNumberFormat="1" applyFont="1" applyFill="1" applyBorder="1" applyProtection="1"/>
    <xf numFmtId="0" fontId="6" fillId="0" borderId="0" xfId="1" applyNumberFormat="1" applyFont="1" applyFill="1" applyBorder="1" applyAlignment="1" applyProtection="1">
      <alignment horizontal="center" vertical="top"/>
    </xf>
    <xf numFmtId="0" fontId="6" fillId="0" borderId="0" xfId="1" applyNumberFormat="1" applyFont="1" applyFill="1" applyBorder="1" applyProtection="1"/>
    <xf numFmtId="4" fontId="6" fillId="0" borderId="0" xfId="1" applyNumberFormat="1" applyFont="1" applyFill="1" applyBorder="1" applyAlignment="1" applyProtection="1">
      <alignment horizontal="right"/>
    </xf>
    <xf numFmtId="0" fontId="0" fillId="0" borderId="0" xfId="0" applyFill="1" applyBorder="1" applyAlignment="1">
      <alignment vertical="top"/>
    </xf>
    <xf numFmtId="0" fontId="42" fillId="0" borderId="0" xfId="151" applyFont="1"/>
    <xf numFmtId="0" fontId="42" fillId="0" borderId="0" xfId="151" applyFont="1" applyAlignment="1">
      <alignment vertical="top"/>
    </xf>
    <xf numFmtId="0" fontId="41" fillId="0" borderId="0" xfId="151"/>
    <xf numFmtId="0" fontId="45" fillId="0" borderId="0" xfId="151" applyFont="1"/>
    <xf numFmtId="0" fontId="48" fillId="0" borderId="0" xfId="151" applyFont="1"/>
    <xf numFmtId="49" fontId="49" fillId="0" borderId="0" xfId="151" applyNumberFormat="1" applyFont="1" applyAlignment="1" applyProtection="1">
      <alignment horizontal="center" vertical="top" wrapText="1"/>
      <protection locked="0"/>
    </xf>
    <xf numFmtId="0" fontId="49" fillId="0" borderId="0" xfId="151" applyFont="1" applyAlignment="1">
      <alignment horizontal="justify" vertical="top" wrapText="1"/>
    </xf>
    <xf numFmtId="172" fontId="50" fillId="0" borderId="0" xfId="151" applyNumberFormat="1" applyFont="1" applyAlignment="1">
      <alignment wrapText="1"/>
    </xf>
    <xf numFmtId="0" fontId="49" fillId="0" borderId="0" xfId="151" applyFont="1" applyAlignment="1">
      <alignment horizontal="center" vertical="top" wrapText="1"/>
    </xf>
    <xf numFmtId="0" fontId="51" fillId="0" borderId="0" xfId="151" applyFont="1"/>
    <xf numFmtId="0" fontId="52" fillId="0" borderId="0" xfId="151" applyFont="1" applyAlignment="1">
      <alignment horizontal="center"/>
    </xf>
    <xf numFmtId="0" fontId="52" fillId="0" borderId="0" xfId="151" applyFont="1"/>
    <xf numFmtId="4" fontId="52" fillId="0" borderId="0" xfId="151" applyNumberFormat="1" applyFont="1"/>
    <xf numFmtId="0" fontId="53" fillId="0" borderId="4" xfId="151" applyFont="1" applyBorder="1"/>
    <xf numFmtId="4" fontId="53" fillId="0" borderId="4" xfId="151" applyNumberFormat="1" applyFont="1" applyBorder="1"/>
    <xf numFmtId="0" fontId="54" fillId="0" borderId="0" xfId="151" applyFont="1"/>
    <xf numFmtId="0" fontId="55" fillId="0" borderId="0" xfId="151" applyFont="1"/>
    <xf numFmtId="14" fontId="51" fillId="0" borderId="0" xfId="151" applyNumberFormat="1" applyFont="1" applyAlignment="1">
      <alignment horizontal="left"/>
    </xf>
    <xf numFmtId="0" fontId="1" fillId="0" borderId="0" xfId="151" applyFont="1" applyAlignment="1">
      <alignment vertical="top"/>
    </xf>
    <xf numFmtId="0" fontId="40" fillId="0" borderId="0" xfId="151" applyFont="1" applyAlignment="1">
      <alignment vertical="center" wrapText="1"/>
    </xf>
    <xf numFmtId="0" fontId="56" fillId="0" borderId="0" xfId="151" applyFont="1"/>
    <xf numFmtId="0" fontId="1" fillId="0" borderId="0" xfId="151" applyFont="1" applyAlignment="1">
      <alignment vertical="center" wrapText="1"/>
    </xf>
    <xf numFmtId="4" fontId="56" fillId="0" borderId="0" xfId="139" applyNumberFormat="1" applyFont="1" applyAlignment="1">
      <alignment horizontal="justify" vertical="top" wrapText="1"/>
    </xf>
    <xf numFmtId="0" fontId="1" fillId="0" borderId="0" xfId="151" applyFont="1" applyAlignment="1">
      <alignment wrapText="1"/>
    </xf>
    <xf numFmtId="0" fontId="56" fillId="0" borderId="0" xfId="151" applyFont="1" applyAlignment="1">
      <alignment wrapText="1"/>
    </xf>
    <xf numFmtId="0" fontId="56" fillId="0" borderId="0" xfId="151" applyFont="1" applyAlignment="1">
      <alignment vertical="top"/>
    </xf>
    <xf numFmtId="0" fontId="57" fillId="0" borderId="0" xfId="151" applyFont="1" applyAlignment="1">
      <alignment horizontal="center" vertical="top" wrapText="1"/>
    </xf>
    <xf numFmtId="0" fontId="57" fillId="0" borderId="0" xfId="151" applyFont="1" applyAlignment="1">
      <alignment horizontal="justify" wrapText="1"/>
    </xf>
    <xf numFmtId="0" fontId="57" fillId="0" borderId="0" xfId="151" applyFont="1" applyAlignment="1">
      <alignment horizontal="center" wrapText="1"/>
    </xf>
    <xf numFmtId="3" fontId="57" fillId="0" borderId="0" xfId="151" applyNumberFormat="1" applyFont="1" applyAlignment="1">
      <alignment horizontal="right" wrapText="1"/>
    </xf>
    <xf numFmtId="0" fontId="57" fillId="0" borderId="18" xfId="151" applyFont="1" applyBorder="1" applyAlignment="1">
      <alignment horizontal="right" wrapText="1"/>
    </xf>
    <xf numFmtId="2" fontId="58" fillId="0" borderId="18" xfId="151" applyNumberFormat="1" applyFont="1" applyBorder="1" applyAlignment="1">
      <alignment horizontal="center" wrapText="1"/>
    </xf>
    <xf numFmtId="4" fontId="41" fillId="0" borderId="0" xfId="151" applyNumberFormat="1" applyAlignment="1">
      <alignment wrapText="1"/>
    </xf>
    <xf numFmtId="0" fontId="57" fillId="2" borderId="25" xfId="151" applyFont="1" applyFill="1" applyBorder="1" applyAlignment="1">
      <alignment horizontal="center" wrapText="1"/>
    </xf>
    <xf numFmtId="2" fontId="57" fillId="2" borderId="25" xfId="151" applyNumberFormat="1" applyFont="1" applyFill="1" applyBorder="1" applyAlignment="1">
      <alignment horizontal="center" wrapText="1"/>
    </xf>
    <xf numFmtId="49" fontId="57" fillId="0" borderId="0" xfId="151" applyNumberFormat="1" applyFont="1" applyAlignment="1">
      <alignment horizontal="center" vertical="top" wrapText="1"/>
    </xf>
    <xf numFmtId="0" fontId="57" fillId="0" borderId="0" xfId="151" applyFont="1" applyAlignment="1">
      <alignment horizontal="justify" vertical="center" wrapText="1"/>
    </xf>
    <xf numFmtId="0" fontId="57" fillId="0" borderId="0" xfId="151" applyFont="1" applyAlignment="1">
      <alignment horizontal="right" wrapText="1"/>
    </xf>
    <xf numFmtId="2" fontId="58" fillId="0" borderId="0" xfId="151" applyNumberFormat="1" applyFont="1" applyAlignment="1">
      <alignment horizontal="center" wrapText="1"/>
    </xf>
    <xf numFmtId="4" fontId="41" fillId="0" borderId="0" xfId="151" applyNumberFormat="1" applyAlignment="1">
      <alignment horizontal="center" vertical="center" wrapText="1"/>
    </xf>
    <xf numFmtId="49" fontId="49" fillId="0" borderId="0" xfId="151" applyNumberFormat="1" applyFont="1" applyAlignment="1">
      <alignment horizontal="center" vertical="top" wrapText="1"/>
    </xf>
    <xf numFmtId="49" fontId="49" fillId="0" borderId="26" xfId="151" applyNumberFormat="1" applyFont="1" applyBorder="1" applyAlignment="1">
      <alignment horizontal="center" vertical="top" wrapText="1"/>
    </xf>
    <xf numFmtId="0" fontId="49" fillId="0" borderId="27" xfId="151" applyFont="1" applyBorder="1" applyAlignment="1">
      <alignment horizontal="justify" vertical="top" wrapText="1"/>
    </xf>
    <xf numFmtId="4" fontId="59" fillId="0" borderId="28" xfId="151" applyNumberFormat="1" applyFont="1" applyBorder="1" applyAlignment="1">
      <alignment horizontal="center" wrapText="1"/>
    </xf>
    <xf numFmtId="3" fontId="59" fillId="0" borderId="28" xfId="151" applyNumberFormat="1" applyFont="1" applyBorder="1" applyAlignment="1">
      <alignment horizontal="right" wrapText="1"/>
    </xf>
    <xf numFmtId="4" fontId="59" fillId="0" borderId="28" xfId="151" applyNumberFormat="1" applyFont="1" applyBorder="1" applyAlignment="1">
      <alignment wrapText="1"/>
    </xf>
    <xf numFmtId="2" fontId="58" fillId="0" borderId="28" xfId="151" applyNumberFormat="1" applyFont="1" applyBorder="1" applyAlignment="1">
      <alignment horizontal="center" wrapText="1"/>
    </xf>
    <xf numFmtId="4" fontId="41" fillId="0" borderId="28" xfId="151" applyNumberFormat="1" applyBorder="1" applyAlignment="1">
      <alignment wrapText="1"/>
    </xf>
    <xf numFmtId="49" fontId="60" fillId="0" borderId="0" xfId="151" applyNumberFormat="1" applyFont="1" applyAlignment="1">
      <alignment horizontal="center" vertical="top" wrapText="1"/>
    </xf>
    <xf numFmtId="0" fontId="60" fillId="0" borderId="0" xfId="151" applyFont="1" applyAlignment="1">
      <alignment horizontal="justify" vertical="top" wrapText="1"/>
    </xf>
    <xf numFmtId="0" fontId="61" fillId="0" borderId="0" xfId="151" applyFont="1" applyAlignment="1">
      <alignment horizontal="center" wrapText="1"/>
    </xf>
    <xf numFmtId="3" fontId="61" fillId="0" borderId="0" xfId="151" applyNumberFormat="1" applyFont="1" applyAlignment="1">
      <alignment horizontal="right" wrapText="1"/>
    </xf>
    <xf numFmtId="0" fontId="61" fillId="0" borderId="0" xfId="151" applyFont="1" applyAlignment="1">
      <alignment horizontal="right" wrapText="1"/>
    </xf>
    <xf numFmtId="0" fontId="41" fillId="0" borderId="0" xfId="151" applyAlignment="1">
      <alignment horizontal="center" vertical="top"/>
    </xf>
    <xf numFmtId="0" fontId="62" fillId="0" borderId="0" xfId="151" applyFont="1" applyAlignment="1">
      <alignment horizontal="justify" vertical="top" wrapText="1"/>
    </xf>
    <xf numFmtId="0" fontId="63" fillId="0" borderId="0" xfId="151" applyFont="1" applyAlignment="1">
      <alignment horizontal="center" wrapText="1"/>
    </xf>
    <xf numFmtId="3" fontId="63" fillId="0" borderId="0" xfId="151" applyNumberFormat="1" applyFont="1" applyAlignment="1">
      <alignment horizontal="right" wrapText="1"/>
    </xf>
    <xf numFmtId="173" fontId="63" fillId="0" borderId="0" xfId="151" applyNumberFormat="1" applyFont="1" applyAlignment="1">
      <alignment horizontal="center" wrapText="1"/>
    </xf>
    <xf numFmtId="173" fontId="64" fillId="0" borderId="0" xfId="151" applyNumberFormat="1" applyFont="1" applyAlignment="1">
      <alignment horizontal="center" wrapText="1"/>
    </xf>
    <xf numFmtId="4" fontId="8" fillId="0" borderId="0" xfId="151" applyNumberFormat="1" applyFont="1" applyAlignment="1">
      <alignment horizontal="center" vertical="center" wrapText="1"/>
    </xf>
    <xf numFmtId="49" fontId="63" fillId="0" borderId="0" xfId="151" applyNumberFormat="1" applyFont="1" applyAlignment="1">
      <alignment horizontal="center" vertical="top" wrapText="1"/>
    </xf>
    <xf numFmtId="0" fontId="63" fillId="0" borderId="0" xfId="151" applyFont="1" applyAlignment="1">
      <alignment horizontal="left" vertical="top" wrapText="1"/>
    </xf>
    <xf numFmtId="0" fontId="41" fillId="0" borderId="0" xfId="151" applyAlignment="1">
      <alignment horizontal="center"/>
    </xf>
    <xf numFmtId="0" fontId="65" fillId="0" borderId="0" xfId="151" applyFont="1" applyAlignment="1">
      <alignment horizontal="center"/>
    </xf>
    <xf numFmtId="0" fontId="63" fillId="0" borderId="0" xfId="151" quotePrefix="1" applyFont="1" applyAlignment="1">
      <alignment horizontal="justify" vertical="top" wrapText="1"/>
    </xf>
    <xf numFmtId="172" fontId="41" fillId="0" borderId="0" xfId="151" applyNumberFormat="1" applyAlignment="1">
      <alignment horizontal="center" wrapText="1"/>
    </xf>
    <xf numFmtId="0" fontId="63" fillId="0" borderId="0" xfId="151" applyFont="1" applyAlignment="1">
      <alignment horizontal="justify" vertical="top" wrapText="1"/>
    </xf>
    <xf numFmtId="0" fontId="63" fillId="0" borderId="0" xfId="151" quotePrefix="1" applyFont="1" applyAlignment="1">
      <alignment horizontal="left" vertical="top" wrapText="1"/>
    </xf>
    <xf numFmtId="0" fontId="57" fillId="0" borderId="0" xfId="151" applyFont="1"/>
    <xf numFmtId="0" fontId="63" fillId="0" borderId="29" xfId="151" applyFont="1" applyBorder="1" applyAlignment="1">
      <alignment horizontal="justify" vertical="top" wrapText="1"/>
    </xf>
    <xf numFmtId="0" fontId="63" fillId="0" borderId="29" xfId="151" applyFont="1" applyBorder="1" applyAlignment="1">
      <alignment horizontal="center" wrapText="1"/>
    </xf>
    <xf numFmtId="3" fontId="63" fillId="0" borderId="29" xfId="151" applyNumberFormat="1" applyFont="1" applyBorder="1" applyAlignment="1">
      <alignment horizontal="right" wrapText="1"/>
    </xf>
    <xf numFmtId="173" fontId="63" fillId="0" borderId="29" xfId="151" applyNumberFormat="1" applyFont="1" applyBorder="1" applyAlignment="1">
      <alignment horizontal="center" wrapText="1"/>
    </xf>
    <xf numFmtId="173" fontId="64" fillId="0" borderId="29" xfId="151" applyNumberFormat="1" applyFont="1" applyBorder="1" applyAlignment="1">
      <alignment horizontal="center" wrapText="1"/>
    </xf>
    <xf numFmtId="172" fontId="41" fillId="0" borderId="29" xfId="151" applyNumberFormat="1" applyBorder="1" applyAlignment="1">
      <alignment horizontal="center" wrapText="1"/>
    </xf>
    <xf numFmtId="4" fontId="8" fillId="0" borderId="0" xfId="151" applyNumberFormat="1" applyFont="1" applyAlignment="1">
      <alignment horizontal="right" vertical="center" wrapText="1"/>
    </xf>
    <xf numFmtId="0" fontId="57" fillId="0" borderId="0" xfId="151" applyFont="1" applyAlignment="1">
      <alignment horizontal="justify" vertical="top" wrapText="1"/>
    </xf>
    <xf numFmtId="0" fontId="49" fillId="0" borderId="0" xfId="151" applyFont="1"/>
    <xf numFmtId="174" fontId="41" fillId="0" borderId="0" xfId="151" applyNumberFormat="1" applyAlignment="1">
      <alignment wrapText="1"/>
    </xf>
    <xf numFmtId="49" fontId="57" fillId="0" borderId="30" xfId="151" applyNumberFormat="1" applyFont="1" applyBorder="1" applyAlignment="1" applyProtection="1">
      <alignment horizontal="center" vertical="top" wrapText="1"/>
      <protection locked="0"/>
    </xf>
    <xf numFmtId="0" fontId="66" fillId="0" borderId="0" xfId="151" applyFont="1" applyAlignment="1">
      <alignment horizontal="justify" vertical="top" wrapText="1"/>
    </xf>
    <xf numFmtId="0" fontId="57" fillId="0" borderId="30" xfId="151" applyFont="1" applyBorder="1" applyAlignment="1">
      <alignment horizontal="center" wrapText="1"/>
    </xf>
    <xf numFmtId="3" fontId="57" fillId="0" borderId="30" xfId="151" applyNumberFormat="1" applyFont="1" applyBorder="1" applyAlignment="1">
      <alignment horizontal="right" wrapText="1"/>
    </xf>
    <xf numFmtId="0" fontId="57" fillId="0" borderId="30" xfId="151" applyFont="1" applyBorder="1" applyAlignment="1">
      <alignment horizontal="right" wrapText="1"/>
    </xf>
    <xf numFmtId="2" fontId="58" fillId="0" borderId="30" xfId="151" applyNumberFormat="1" applyFont="1" applyBorder="1" applyAlignment="1">
      <alignment horizontal="center" wrapText="1"/>
    </xf>
    <xf numFmtId="172" fontId="41" fillId="0" borderId="30" xfId="151" applyNumberFormat="1" applyBorder="1" applyAlignment="1">
      <alignment wrapText="1"/>
    </xf>
    <xf numFmtId="49" fontId="57" fillId="0" borderId="26" xfId="151" applyNumberFormat="1" applyFont="1" applyBorder="1" applyAlignment="1" applyProtection="1">
      <alignment horizontal="center" vertical="top" wrapText="1"/>
      <protection locked="0"/>
    </xf>
    <xf numFmtId="0" fontId="67" fillId="0" borderId="27" xfId="151" applyFont="1" applyBorder="1" applyAlignment="1">
      <alignment horizontal="justify" vertical="top" wrapText="1"/>
    </xf>
    <xf numFmtId="0" fontId="57" fillId="0" borderId="27" xfId="151" applyFont="1" applyBorder="1" applyAlignment="1">
      <alignment horizontal="center" wrapText="1"/>
    </xf>
    <xf numFmtId="3" fontId="57" fillId="0" borderId="27" xfId="151" applyNumberFormat="1" applyFont="1" applyBorder="1" applyAlignment="1">
      <alignment horizontal="right" wrapText="1"/>
    </xf>
    <xf numFmtId="0" fontId="57" fillId="0" borderId="27" xfId="151" applyFont="1" applyBorder="1" applyAlignment="1">
      <alignment horizontal="right" wrapText="1"/>
    </xf>
    <xf numFmtId="2" fontId="58" fillId="0" borderId="27" xfId="151" applyNumberFormat="1" applyFont="1" applyBorder="1" applyAlignment="1">
      <alignment horizontal="center" wrapText="1"/>
    </xf>
    <xf numFmtId="172" fontId="50" fillId="0" borderId="28" xfId="151" applyNumberFormat="1" applyFont="1" applyBorder="1" applyAlignment="1">
      <alignment wrapText="1"/>
    </xf>
    <xf numFmtId="49" fontId="61" fillId="0" borderId="0" xfId="151" applyNumberFormat="1" applyFont="1" applyAlignment="1" applyProtection="1">
      <alignment horizontal="center" vertical="top" wrapText="1"/>
      <protection locked="0"/>
    </xf>
    <xf numFmtId="0" fontId="68" fillId="0" borderId="0" xfId="151" applyFont="1" applyAlignment="1">
      <alignment horizontal="justify" vertical="top" wrapText="1"/>
    </xf>
    <xf numFmtId="172" fontId="41" fillId="0" borderId="0" xfId="151" applyNumberFormat="1" applyAlignment="1">
      <alignment wrapText="1"/>
    </xf>
    <xf numFmtId="0" fontId="61" fillId="0" borderId="0" xfId="151" applyFont="1" applyAlignment="1">
      <alignment horizontal="justify" vertical="top" wrapText="1"/>
    </xf>
    <xf numFmtId="0" fontId="41" fillId="30" borderId="0" xfId="151" applyFill="1"/>
    <xf numFmtId="172" fontId="41" fillId="0" borderId="28" xfId="151" applyNumberFormat="1" applyBorder="1" applyAlignment="1">
      <alignment wrapText="1"/>
    </xf>
    <xf numFmtId="0" fontId="57" fillId="0" borderId="0" xfId="152" applyFont="1" applyAlignment="1">
      <alignment vertical="top" wrapText="1"/>
    </xf>
    <xf numFmtId="3" fontId="57" fillId="0" borderId="0" xfId="151" applyNumberFormat="1" applyFont="1" applyAlignment="1">
      <alignment horizontal="right"/>
    </xf>
    <xf numFmtId="0" fontId="49" fillId="0" borderId="0" xfId="33" applyFont="1" applyAlignment="1">
      <alignment horizontal="left" vertical="top" wrapText="1"/>
    </xf>
    <xf numFmtId="0" fontId="49" fillId="0" borderId="0" xfId="33" applyFont="1" applyAlignment="1">
      <alignment vertical="top" wrapText="1"/>
    </xf>
    <xf numFmtId="0" fontId="8" fillId="0" borderId="0" xfId="153" applyFont="1" applyAlignment="1">
      <alignment vertical="top" wrapText="1"/>
    </xf>
    <xf numFmtId="0" fontId="41" fillId="0" borderId="0" xfId="153" applyFont="1" applyAlignment="1">
      <alignment vertical="top" wrapText="1"/>
    </xf>
    <xf numFmtId="0" fontId="57" fillId="0" borderId="0" xfId="151" applyFont="1" applyAlignment="1">
      <alignment horizontal="center" vertical="top"/>
    </xf>
    <xf numFmtId="0" fontId="57" fillId="0" borderId="30" xfId="151" applyFont="1" applyBorder="1" applyAlignment="1">
      <alignment horizontal="justify" vertical="top" wrapText="1"/>
    </xf>
    <xf numFmtId="0" fontId="67" fillId="0" borderId="31" xfId="151" applyFont="1" applyBorder="1" applyAlignment="1">
      <alignment horizontal="justify" vertical="top" wrapText="1"/>
    </xf>
    <xf numFmtId="0" fontId="57" fillId="0" borderId="31" xfId="151" applyFont="1" applyBorder="1" applyAlignment="1">
      <alignment horizontal="center" wrapText="1"/>
    </xf>
    <xf numFmtId="3" fontId="57" fillId="0" borderId="31" xfId="151" applyNumberFormat="1" applyFont="1" applyBorder="1" applyAlignment="1">
      <alignment horizontal="right" wrapText="1"/>
    </xf>
    <xf numFmtId="0" fontId="57" fillId="0" borderId="31" xfId="151" applyFont="1" applyBorder="1" applyAlignment="1">
      <alignment horizontal="right" wrapText="1"/>
    </xf>
    <xf numFmtId="2" fontId="58" fillId="0" borderId="31" xfId="151" applyNumberFormat="1" applyFont="1" applyBorder="1" applyAlignment="1">
      <alignment horizontal="center" wrapText="1"/>
    </xf>
    <xf numFmtId="172" fontId="50" fillId="0" borderId="32" xfId="151" applyNumberFormat="1" applyFont="1" applyBorder="1" applyAlignment="1">
      <alignment wrapText="1"/>
    </xf>
    <xf numFmtId="49" fontId="61" fillId="0" borderId="30" xfId="151" applyNumberFormat="1" applyFont="1" applyBorder="1" applyAlignment="1" applyProtection="1">
      <alignment horizontal="center" vertical="top" wrapText="1"/>
      <protection locked="0"/>
    </xf>
    <xf numFmtId="49" fontId="49" fillId="0" borderId="33" xfId="151" applyNumberFormat="1" applyFont="1" applyBorder="1" applyAlignment="1">
      <alignment horizontal="center" vertical="top" wrapText="1"/>
    </xf>
    <xf numFmtId="0" fontId="49" fillId="0" borderId="34" xfId="151" applyFont="1" applyBorder="1" applyAlignment="1">
      <alignment horizontal="justify" vertical="top" wrapText="1"/>
    </xf>
    <xf numFmtId="0" fontId="57" fillId="0" borderId="34" xfId="151" applyFont="1" applyBorder="1" applyAlignment="1">
      <alignment horizontal="center" wrapText="1"/>
    </xf>
    <xf numFmtId="3" fontId="57" fillId="0" borderId="34" xfId="151" applyNumberFormat="1" applyFont="1" applyBorder="1" applyAlignment="1">
      <alignment horizontal="right" wrapText="1"/>
    </xf>
    <xf numFmtId="0" fontId="57" fillId="0" borderId="34" xfId="151" applyFont="1" applyBorder="1" applyAlignment="1">
      <alignment horizontal="right" wrapText="1"/>
    </xf>
    <xf numFmtId="2" fontId="58" fillId="0" borderId="34" xfId="151" applyNumberFormat="1" applyFont="1" applyBorder="1" applyAlignment="1">
      <alignment horizontal="center" wrapText="1"/>
    </xf>
    <xf numFmtId="172" fontId="41" fillId="0" borderId="35" xfId="151" applyNumberFormat="1" applyBorder="1" applyAlignment="1">
      <alignment wrapText="1"/>
    </xf>
    <xf numFmtId="49" fontId="49" fillId="0" borderId="36" xfId="151" applyNumberFormat="1" applyFont="1" applyBorder="1" applyAlignment="1">
      <alignment horizontal="center" vertical="top" wrapText="1"/>
    </xf>
    <xf numFmtId="0" fontId="49" fillId="0" borderId="36" xfId="151" applyFont="1" applyBorder="1" applyAlignment="1">
      <alignment horizontal="justify" vertical="top" wrapText="1"/>
    </xf>
    <xf numFmtId="0" fontId="57" fillId="0" borderId="36" xfId="151" applyFont="1" applyBorder="1" applyAlignment="1">
      <alignment horizontal="center" wrapText="1"/>
    </xf>
    <xf numFmtId="3" fontId="57" fillId="0" borderId="36" xfId="151" applyNumberFormat="1" applyFont="1" applyBorder="1" applyAlignment="1">
      <alignment horizontal="right" wrapText="1"/>
    </xf>
    <xf numFmtId="0" fontId="57" fillId="0" borderId="36" xfId="151" applyFont="1" applyBorder="1" applyAlignment="1">
      <alignment horizontal="right" wrapText="1"/>
    </xf>
    <xf numFmtId="2" fontId="58" fillId="0" borderId="36" xfId="151" applyNumberFormat="1" applyFont="1" applyBorder="1" applyAlignment="1">
      <alignment horizontal="center" wrapText="1"/>
    </xf>
    <xf numFmtId="172" fontId="41" fillId="0" borderId="36" xfId="151" applyNumberFormat="1" applyBorder="1" applyAlignment="1">
      <alignment wrapText="1"/>
    </xf>
    <xf numFmtId="49" fontId="57" fillId="0" borderId="0" xfId="151" quotePrefix="1" applyNumberFormat="1" applyFont="1" applyAlignment="1" applyProtection="1">
      <alignment horizontal="center" vertical="top" wrapText="1"/>
      <protection locked="0"/>
    </xf>
    <xf numFmtId="49" fontId="57" fillId="0" borderId="0" xfId="151" applyNumberFormat="1" applyFont="1" applyAlignment="1" applyProtection="1">
      <alignment horizontal="center" vertical="top" wrapText="1"/>
      <protection locked="0"/>
    </xf>
    <xf numFmtId="49" fontId="57" fillId="0" borderId="0" xfId="151" applyNumberFormat="1" applyFont="1" applyAlignment="1">
      <alignment horizontal="center" vertical="top"/>
    </xf>
    <xf numFmtId="49" fontId="57" fillId="0" borderId="37" xfId="151" applyNumberFormat="1" applyFont="1" applyBorder="1" applyAlignment="1" applyProtection="1">
      <alignment horizontal="center" vertical="top" wrapText="1"/>
      <protection locked="0"/>
    </xf>
    <xf numFmtId="49" fontId="60" fillId="0" borderId="36" xfId="151" applyNumberFormat="1" applyFont="1" applyBorder="1" applyAlignment="1">
      <alignment horizontal="center" vertical="top" wrapText="1"/>
    </xf>
    <xf numFmtId="0" fontId="60" fillId="0" borderId="36" xfId="151" applyFont="1" applyBorder="1" applyAlignment="1">
      <alignment horizontal="justify" vertical="top" wrapText="1"/>
    </xf>
    <xf numFmtId="0" fontId="61" fillId="0" borderId="36" xfId="151" applyFont="1" applyBorder="1" applyAlignment="1">
      <alignment horizontal="center" wrapText="1"/>
    </xf>
    <xf numFmtId="3" fontId="61" fillId="0" borderId="36" xfId="151" applyNumberFormat="1" applyFont="1" applyBorder="1" applyAlignment="1">
      <alignment horizontal="right" wrapText="1"/>
    </xf>
    <xf numFmtId="0" fontId="61" fillId="0" borderId="36" xfId="151" applyFont="1" applyBorder="1" applyAlignment="1">
      <alignment horizontal="right" wrapText="1"/>
    </xf>
    <xf numFmtId="0" fontId="49" fillId="0" borderId="38" xfId="151" applyFont="1" applyBorder="1" applyAlignment="1">
      <alignment horizontal="justify" vertical="top" wrapText="1"/>
    </xf>
    <xf numFmtId="0" fontId="49" fillId="0" borderId="39" xfId="151" applyFont="1" applyBorder="1" applyAlignment="1">
      <alignment horizontal="justify" vertical="top" wrapText="1"/>
    </xf>
    <xf numFmtId="0" fontId="70" fillId="0" borderId="0" xfId="151" applyFont="1" applyAlignment="1">
      <alignment horizontal="justify" vertical="top" wrapText="1"/>
    </xf>
    <xf numFmtId="0" fontId="57" fillId="0" borderId="0" xfId="151" applyFont="1" applyAlignment="1">
      <alignment vertical="top" wrapText="1"/>
    </xf>
    <xf numFmtId="4" fontId="57" fillId="0" borderId="0" xfId="151" applyNumberFormat="1" applyFont="1" applyAlignment="1">
      <alignment horizontal="center"/>
    </xf>
    <xf numFmtId="3" fontId="71" fillId="0" borderId="0" xfId="151" applyNumberFormat="1" applyFont="1" applyAlignment="1" applyProtection="1">
      <alignment horizontal="right"/>
      <protection locked="0"/>
    </xf>
    <xf numFmtId="3" fontId="41" fillId="0" borderId="0" xfId="151" applyNumberFormat="1"/>
    <xf numFmtId="0" fontId="57" fillId="0" borderId="0" xfId="151" quotePrefix="1" applyFont="1" applyAlignment="1">
      <alignment horizontal="justify" vertical="top" wrapText="1"/>
    </xf>
    <xf numFmtId="0" fontId="50" fillId="0" borderId="0" xfId="151" quotePrefix="1" applyFont="1" applyAlignment="1">
      <alignment horizontal="justify" vertical="top" wrapText="1"/>
    </xf>
    <xf numFmtId="0" fontId="70" fillId="0" borderId="0" xfId="151" applyFont="1" applyAlignment="1">
      <alignment wrapText="1"/>
    </xf>
    <xf numFmtId="0" fontId="72" fillId="0" borderId="0" xfId="151" applyFont="1" applyAlignment="1">
      <alignment wrapText="1"/>
    </xf>
    <xf numFmtId="0" fontId="73" fillId="0" borderId="0" xfId="151" applyFont="1" applyAlignment="1">
      <alignment horizontal="justify" vertical="top" wrapText="1"/>
    </xf>
    <xf numFmtId="0" fontId="41" fillId="0" borderId="0" xfId="151" applyAlignment="1">
      <alignment horizontal="right"/>
    </xf>
    <xf numFmtId="0" fontId="63" fillId="0" borderId="0" xfId="151" applyFont="1" applyAlignment="1">
      <alignment horizontal="center"/>
    </xf>
    <xf numFmtId="3" fontId="63" fillId="0" borderId="0" xfId="151" applyNumberFormat="1" applyFont="1" applyAlignment="1">
      <alignment horizontal="right"/>
    </xf>
    <xf numFmtId="4" fontId="63" fillId="0" borderId="0" xfId="151" applyNumberFormat="1" applyFont="1"/>
    <xf numFmtId="4" fontId="64" fillId="0" borderId="0" xfId="151" applyNumberFormat="1" applyFont="1" applyAlignment="1">
      <alignment horizontal="center"/>
    </xf>
    <xf numFmtId="0" fontId="61" fillId="0" borderId="30" xfId="151" applyFont="1" applyBorder="1" applyAlignment="1">
      <alignment horizontal="justify" vertical="top" wrapText="1"/>
    </xf>
    <xf numFmtId="0" fontId="61" fillId="0" borderId="30" xfId="151" applyFont="1" applyBorder="1" applyAlignment="1">
      <alignment horizontal="center" wrapText="1"/>
    </xf>
    <xf numFmtId="3" fontId="61" fillId="0" borderId="30" xfId="151" applyNumberFormat="1" applyFont="1" applyBorder="1" applyAlignment="1">
      <alignment horizontal="right" wrapText="1"/>
    </xf>
    <xf numFmtId="0" fontId="61" fillId="0" borderId="30" xfId="151" applyFont="1" applyBorder="1" applyAlignment="1">
      <alignment horizontal="right" wrapText="1"/>
    </xf>
    <xf numFmtId="0" fontId="49" fillId="0" borderId="0" xfId="151" applyFont="1" applyAlignment="1">
      <alignment horizontal="left" vertical="top" wrapText="1"/>
    </xf>
    <xf numFmtId="0" fontId="57" fillId="0" borderId="0" xfId="151" quotePrefix="1" applyFont="1" applyAlignment="1">
      <alignment horizontal="left" vertical="top" wrapText="1"/>
    </xf>
    <xf numFmtId="0" fontId="57" fillId="0" borderId="0" xfId="151" applyFont="1" applyAlignment="1">
      <alignment horizontal="center"/>
    </xf>
    <xf numFmtId="0" fontId="57" fillId="0" borderId="0" xfId="151" quotePrefix="1" applyFont="1"/>
    <xf numFmtId="0" fontId="57" fillId="0" borderId="29" xfId="151" quotePrefix="1" applyFont="1" applyBorder="1" applyAlignment="1">
      <alignment horizontal="left" vertical="top" wrapText="1"/>
    </xf>
    <xf numFmtId="0" fontId="57" fillId="0" borderId="29" xfId="151" applyFont="1" applyBorder="1" applyAlignment="1">
      <alignment horizontal="center"/>
    </xf>
    <xf numFmtId="3" fontId="57" fillId="0" borderId="29" xfId="151" applyNumberFormat="1" applyFont="1" applyBorder="1" applyAlignment="1">
      <alignment horizontal="right"/>
    </xf>
    <xf numFmtId="0" fontId="57" fillId="0" borderId="29" xfId="151" applyFont="1" applyBorder="1" applyAlignment="1">
      <alignment horizontal="right" wrapText="1"/>
    </xf>
    <xf numFmtId="2" fontId="58" fillId="0" borderId="29" xfId="151" applyNumberFormat="1" applyFont="1" applyBorder="1" applyAlignment="1">
      <alignment horizontal="center" wrapText="1"/>
    </xf>
    <xf numFmtId="172" fontId="41" fillId="0" borderId="29" xfId="151" applyNumberFormat="1" applyBorder="1" applyAlignment="1">
      <alignment wrapText="1"/>
    </xf>
    <xf numFmtId="49" fontId="63" fillId="0" borderId="0" xfId="151" applyNumberFormat="1" applyFont="1" applyAlignment="1" applyProtection="1">
      <alignment horizontal="center" vertical="top" wrapText="1"/>
      <protection locked="0"/>
    </xf>
    <xf numFmtId="0" fontId="63" fillId="0" borderId="0" xfId="151" applyFont="1" applyAlignment="1">
      <alignment horizontal="right" wrapText="1"/>
    </xf>
    <xf numFmtId="2" fontId="64" fillId="0" borderId="0" xfId="151" applyNumberFormat="1" applyFont="1" applyAlignment="1">
      <alignment horizontal="center" wrapText="1"/>
    </xf>
    <xf numFmtId="172" fontId="8" fillId="0" borderId="0" xfId="151" applyNumberFormat="1" applyFont="1" applyAlignment="1">
      <alignment wrapText="1"/>
    </xf>
    <xf numFmtId="49" fontId="57" fillId="0" borderId="40" xfId="151" applyNumberFormat="1" applyFont="1" applyBorder="1" applyAlignment="1" applyProtection="1">
      <alignment horizontal="center" vertical="top" wrapText="1"/>
      <protection locked="0"/>
    </xf>
    <xf numFmtId="0" fontId="67" fillId="0" borderId="41" xfId="151" applyFont="1" applyBorder="1" applyAlignment="1">
      <alignment horizontal="justify" vertical="top" wrapText="1"/>
    </xf>
    <xf numFmtId="0" fontId="57" fillId="0" borderId="41" xfId="151" applyFont="1" applyBorder="1" applyAlignment="1">
      <alignment horizontal="center" wrapText="1"/>
    </xf>
    <xf numFmtId="3" fontId="57" fillId="0" borderId="41" xfId="151" applyNumberFormat="1" applyFont="1" applyBorder="1" applyAlignment="1">
      <alignment horizontal="right" wrapText="1"/>
    </xf>
    <xf numFmtId="0" fontId="57" fillId="0" borderId="41" xfId="151" applyFont="1" applyBorder="1" applyAlignment="1">
      <alignment horizontal="right" wrapText="1"/>
    </xf>
    <xf numFmtId="2" fontId="58" fillId="0" borderId="41" xfId="151" applyNumberFormat="1" applyFont="1" applyBorder="1" applyAlignment="1">
      <alignment horizontal="center" wrapText="1"/>
    </xf>
    <xf numFmtId="172" fontId="50" fillId="0" borderId="42" xfId="151" applyNumberFormat="1" applyFont="1" applyBorder="1" applyAlignment="1">
      <alignment wrapText="1"/>
    </xf>
    <xf numFmtId="49" fontId="49" fillId="0" borderId="40" xfId="151" applyNumberFormat="1" applyFont="1" applyBorder="1" applyAlignment="1">
      <alignment horizontal="center" vertical="top" wrapText="1"/>
    </xf>
    <xf numFmtId="0" fontId="49" fillId="0" borderId="41" xfId="151" applyFont="1" applyBorder="1" applyAlignment="1">
      <alignment horizontal="justify" vertical="top" wrapText="1"/>
    </xf>
    <xf numFmtId="172" fontId="41" fillId="0" borderId="42" xfId="151" applyNumberFormat="1" applyBorder="1" applyAlignment="1">
      <alignment wrapText="1"/>
    </xf>
    <xf numFmtId="175" fontId="57" fillId="0" borderId="0" xfId="154" applyNumberFormat="1" applyFont="1" applyAlignment="1">
      <alignment horizontal="center" vertical="top"/>
    </xf>
    <xf numFmtId="0" fontId="57" fillId="0" borderId="0" xfId="155" applyFont="1" applyAlignment="1">
      <alignment horizontal="justify" vertical="top" wrapText="1" shrinkToFit="1"/>
    </xf>
    <xf numFmtId="0" fontId="57" fillId="0" borderId="0" xfId="154" applyFont="1" applyAlignment="1">
      <alignment horizontal="center"/>
    </xf>
    <xf numFmtId="1" fontId="57" fillId="0" borderId="0" xfId="156" applyNumberFormat="1" applyFont="1" applyFill="1" applyBorder="1" applyAlignment="1">
      <alignment horizontal="right" wrapText="1"/>
    </xf>
    <xf numFmtId="0" fontId="57" fillId="0" borderId="0" xfId="155" applyFont="1" applyAlignment="1">
      <alignment horizontal="justify" vertical="top" wrapText="1"/>
    </xf>
    <xf numFmtId="0" fontId="57" fillId="0" borderId="0" xfId="155" applyFont="1" applyAlignment="1">
      <alignment vertical="top" wrapText="1"/>
    </xf>
    <xf numFmtId="1" fontId="57" fillId="0" borderId="0" xfId="156" applyNumberFormat="1" applyFont="1" applyFill="1" applyBorder="1" applyAlignment="1">
      <alignment horizontal="right"/>
    </xf>
    <xf numFmtId="0" fontId="57" fillId="0" borderId="0" xfId="154" applyFont="1" applyAlignment="1">
      <alignment vertical="top" wrapText="1"/>
    </xf>
    <xf numFmtId="1" fontId="57" fillId="0" borderId="0" xfId="156" applyNumberFormat="1" applyFont="1" applyFill="1" applyBorder="1" applyAlignment="1" applyProtection="1">
      <alignment horizontal="right" wrapText="1"/>
    </xf>
    <xf numFmtId="0" fontId="57" fillId="0" borderId="0" xfId="152" applyFont="1" applyAlignment="1">
      <alignment horizontal="left" vertical="top" wrapText="1"/>
    </xf>
    <xf numFmtId="0" fontId="57" fillId="0" borderId="0" xfId="152" applyFont="1" applyAlignment="1">
      <alignment horizontal="justify" vertical="top" wrapText="1"/>
    </xf>
    <xf numFmtId="0" fontId="59" fillId="0" borderId="0" xfId="151" applyFont="1" applyAlignment="1">
      <alignment horizontal="center" vertical="top"/>
    </xf>
    <xf numFmtId="0" fontId="74" fillId="0" borderId="0" xfId="151" applyFont="1" applyAlignment="1">
      <alignment horizontal="justify" vertical="top"/>
    </xf>
    <xf numFmtId="0" fontId="59" fillId="0" borderId="0" xfId="151" applyFont="1" applyAlignment="1">
      <alignment horizontal="center"/>
    </xf>
    <xf numFmtId="3" fontId="59" fillId="0" borderId="0" xfId="151" applyNumberFormat="1" applyFont="1" applyAlignment="1">
      <alignment horizontal="right"/>
    </xf>
    <xf numFmtId="0" fontId="59" fillId="0" borderId="0" xfId="151" applyFont="1" applyAlignment="1">
      <alignment horizontal="right"/>
    </xf>
    <xf numFmtId="49" fontId="49" fillId="0" borderId="26" xfId="151" applyNumberFormat="1" applyFont="1" applyBorder="1" applyAlignment="1">
      <alignment horizontal="center" vertical="top"/>
    </xf>
    <xf numFmtId="0" fontId="57" fillId="0" borderId="27" xfId="151" applyFont="1" applyBorder="1" applyAlignment="1">
      <alignment horizontal="center"/>
    </xf>
    <xf numFmtId="3" fontId="57" fillId="0" borderId="27" xfId="151" applyNumberFormat="1" applyFont="1" applyBorder="1" applyAlignment="1">
      <alignment horizontal="right"/>
    </xf>
    <xf numFmtId="0" fontId="57" fillId="0" borderId="27" xfId="151" applyFont="1" applyBorder="1" applyAlignment="1">
      <alignment horizontal="right"/>
    </xf>
    <xf numFmtId="2" fontId="58" fillId="0" borderId="27" xfId="151" applyNumberFormat="1" applyFont="1" applyBorder="1" applyAlignment="1">
      <alignment horizontal="center"/>
    </xf>
    <xf numFmtId="172" fontId="41" fillId="0" borderId="28" xfId="151" applyNumberFormat="1" applyBorder="1"/>
    <xf numFmtId="49" fontId="49" fillId="0" borderId="36" xfId="151" applyNumberFormat="1" applyFont="1" applyBorder="1" applyAlignment="1">
      <alignment horizontal="center" vertical="top"/>
    </xf>
    <xf numFmtId="0" fontId="57" fillId="0" borderId="36" xfId="151" applyFont="1" applyBorder="1" applyAlignment="1">
      <alignment horizontal="center"/>
    </xf>
    <xf numFmtId="3" fontId="57" fillId="0" borderId="36" xfId="151" applyNumberFormat="1" applyFont="1" applyBorder="1" applyAlignment="1">
      <alignment horizontal="right"/>
    </xf>
    <xf numFmtId="0" fontId="57" fillId="0" borderId="36" xfId="151" applyFont="1" applyBorder="1" applyAlignment="1">
      <alignment horizontal="right"/>
    </xf>
    <xf numFmtId="2" fontId="58" fillId="0" borderId="36" xfId="151" applyNumberFormat="1" applyFont="1" applyBorder="1" applyAlignment="1">
      <alignment horizontal="center"/>
    </xf>
    <xf numFmtId="172" fontId="41" fillId="0" borderId="36" xfId="151" applyNumberFormat="1" applyBorder="1"/>
    <xf numFmtId="0" fontId="67" fillId="0" borderId="0" xfId="151" applyFont="1" applyAlignment="1">
      <alignment horizontal="justify" vertical="top" wrapText="1"/>
    </xf>
    <xf numFmtId="0" fontId="57" fillId="0" borderId="0" xfId="151" applyFont="1" applyAlignment="1">
      <alignment horizontal="right"/>
    </xf>
    <xf numFmtId="2" fontId="58" fillId="0" borderId="0" xfId="151" applyNumberFormat="1" applyFont="1" applyAlignment="1">
      <alignment horizontal="center"/>
    </xf>
    <xf numFmtId="172" fontId="50" fillId="0" borderId="0" xfId="151" applyNumberFormat="1" applyFont="1"/>
    <xf numFmtId="0" fontId="8" fillId="0" borderId="0" xfId="151" applyFont="1" applyAlignment="1">
      <alignment horizontal="center" vertical="top"/>
    </xf>
    <xf numFmtId="0" fontId="75" fillId="0" borderId="0" xfId="151" applyFont="1" applyAlignment="1">
      <alignment horizontal="justify" vertical="top"/>
    </xf>
    <xf numFmtId="3" fontId="8" fillId="0" borderId="0" xfId="151" applyNumberFormat="1" applyFont="1" applyAlignment="1">
      <alignment horizontal="right" vertical="center"/>
    </xf>
    <xf numFmtId="174" fontId="8" fillId="0" borderId="0" xfId="151" applyNumberFormat="1" applyFont="1" applyAlignment="1">
      <alignment vertical="center"/>
    </xf>
    <xf numFmtId="4" fontId="76" fillId="0" borderId="0" xfId="151" applyNumberFormat="1" applyFont="1" applyAlignment="1">
      <alignment horizontal="center" vertical="center"/>
    </xf>
    <xf numFmtId="3" fontId="57" fillId="0" borderId="0" xfId="151" applyNumberFormat="1" applyFont="1" applyAlignment="1">
      <alignment horizontal="right" vertical="top"/>
    </xf>
    <xf numFmtId="174" fontId="58" fillId="0" borderId="0" xfId="151" applyNumberFormat="1" applyFont="1" applyAlignment="1">
      <alignment horizontal="center" vertical="top"/>
    </xf>
    <xf numFmtId="174" fontId="72" fillId="0" borderId="0" xfId="151" applyNumberFormat="1" applyFont="1" applyAlignment="1">
      <alignment horizontal="right" vertical="top"/>
    </xf>
    <xf numFmtId="174" fontId="41" fillId="0" borderId="0" xfId="151" applyNumberFormat="1" applyAlignment="1">
      <alignment horizontal="right" vertical="top"/>
    </xf>
    <xf numFmtId="174" fontId="77" fillId="0" borderId="0" xfId="151" applyNumberFormat="1" applyFont="1" applyAlignment="1">
      <alignment horizontal="center" vertical="center"/>
    </xf>
    <xf numFmtId="174" fontId="41" fillId="0" borderId="0" xfId="151" applyNumberFormat="1" applyAlignment="1">
      <alignment vertical="center"/>
    </xf>
    <xf numFmtId="0" fontId="57" fillId="0" borderId="30" xfId="151" applyFont="1" applyBorder="1" applyAlignment="1">
      <alignment horizontal="center"/>
    </xf>
    <xf numFmtId="3" fontId="57" fillId="0" borderId="30" xfId="151" applyNumberFormat="1" applyFont="1" applyBorder="1" applyAlignment="1">
      <alignment horizontal="right"/>
    </xf>
    <xf numFmtId="0" fontId="57" fillId="0" borderId="30" xfId="151" applyFont="1" applyBorder="1" applyAlignment="1">
      <alignment horizontal="right"/>
    </xf>
    <xf numFmtId="172" fontId="41" fillId="0" borderId="30" xfId="151" applyNumberFormat="1" applyBorder="1"/>
    <xf numFmtId="172" fontId="50" fillId="0" borderId="28" xfId="151" applyNumberFormat="1" applyFont="1" applyBorder="1"/>
    <xf numFmtId="49" fontId="66" fillId="0" borderId="0" xfId="151" applyNumberFormat="1" applyFont="1" applyAlignment="1">
      <alignment horizontal="justify" vertical="top" wrapText="1"/>
    </xf>
    <xf numFmtId="0" fontId="79" fillId="0" borderId="27" xfId="151" applyFont="1" applyBorder="1" applyAlignment="1">
      <alignment horizontal="justify" vertical="top" wrapText="1"/>
    </xf>
    <xf numFmtId="0" fontId="49" fillId="0" borderId="0" xfId="151" applyFont="1" applyAlignment="1">
      <alignment horizontal="center" wrapText="1"/>
    </xf>
    <xf numFmtId="3" fontId="49" fillId="0" borderId="0" xfId="151" applyNumberFormat="1" applyFont="1" applyAlignment="1">
      <alignment horizontal="right" wrapText="1"/>
    </xf>
    <xf numFmtId="0" fontId="49" fillId="0" borderId="0" xfId="151" applyFont="1" applyAlignment="1">
      <alignment horizontal="right" wrapText="1"/>
    </xf>
    <xf numFmtId="2" fontId="80" fillId="0" borderId="0" xfId="151" applyNumberFormat="1" applyFont="1" applyAlignment="1">
      <alignment horizontal="center" wrapText="1"/>
    </xf>
    <xf numFmtId="0" fontId="57" fillId="0" borderId="30" xfId="151" applyFont="1" applyBorder="1" applyAlignment="1">
      <alignment horizontal="center" vertical="top" wrapText="1"/>
    </xf>
    <xf numFmtId="0" fontId="57" fillId="0" borderId="26" xfId="151" applyFont="1" applyBorder="1" applyAlignment="1">
      <alignment horizontal="center" vertical="top" wrapText="1"/>
    </xf>
    <xf numFmtId="0" fontId="50" fillId="0" borderId="27" xfId="151" applyFont="1" applyBorder="1" applyAlignment="1">
      <alignment horizontal="justify" wrapText="1"/>
    </xf>
    <xf numFmtId="2" fontId="65" fillId="0" borderId="0" xfId="151" applyNumberFormat="1" applyFont="1" applyAlignment="1">
      <alignment horizontal="center" wrapText="1"/>
    </xf>
    <xf numFmtId="49" fontId="41" fillId="0" borderId="0" xfId="151" applyNumberFormat="1" applyAlignment="1">
      <alignment horizontal="center" vertical="top"/>
    </xf>
    <xf numFmtId="49" fontId="41" fillId="0" borderId="0" xfId="151" applyNumberFormat="1" applyAlignment="1">
      <alignment horizontal="justify" vertical="top" wrapText="1"/>
    </xf>
    <xf numFmtId="3" fontId="41" fillId="0" borderId="0" xfId="151" applyNumberFormat="1" applyAlignment="1">
      <alignment horizontal="right"/>
    </xf>
    <xf numFmtId="4" fontId="41" fillId="0" borderId="0" xfId="151" applyNumberFormat="1" applyAlignment="1">
      <alignment horizontal="right"/>
    </xf>
    <xf numFmtId="4" fontId="41" fillId="0" borderId="0" xfId="151" applyNumberFormat="1" applyAlignment="1">
      <alignment vertical="top"/>
    </xf>
    <xf numFmtId="49" fontId="50" fillId="0" borderId="0" xfId="151" applyNumberFormat="1" applyFont="1" applyAlignment="1">
      <alignment horizontal="justify" vertical="top" wrapText="1"/>
    </xf>
    <xf numFmtId="0" fontId="50" fillId="0" borderId="0" xfId="151" applyFont="1" applyAlignment="1">
      <alignment horizontal="center"/>
    </xf>
    <xf numFmtId="3" fontId="50" fillId="0" borderId="0" xfId="151" applyNumberFormat="1" applyFont="1" applyAlignment="1">
      <alignment horizontal="right"/>
    </xf>
    <xf numFmtId="49" fontId="50" fillId="0" borderId="0" xfId="151" applyNumberFormat="1" applyFont="1" applyAlignment="1">
      <alignment horizontal="center" vertical="top"/>
    </xf>
    <xf numFmtId="49" fontId="81" fillId="0" borderId="29" xfId="37" applyNumberFormat="1" applyFont="1" applyBorder="1" applyAlignment="1">
      <alignment horizontal="left" vertical="top"/>
    </xf>
    <xf numFmtId="0" fontId="83" fillId="0" borderId="43" xfId="37" applyFont="1" applyBorder="1" applyAlignment="1">
      <alignment horizontal="justify" vertical="top" readingOrder="1"/>
    </xf>
    <xf numFmtId="0" fontId="83" fillId="0" borderId="44" xfId="37" applyFont="1" applyBorder="1"/>
    <xf numFmtId="0" fontId="83" fillId="0" borderId="45" xfId="37" applyFont="1" applyBorder="1" applyAlignment="1">
      <alignment horizontal="right"/>
    </xf>
    <xf numFmtId="0" fontId="84" fillId="0" borderId="46" xfId="37" applyFont="1" applyBorder="1" applyAlignment="1">
      <alignment horizontal="right"/>
    </xf>
    <xf numFmtId="0" fontId="85" fillId="0" borderId="47" xfId="37" applyFont="1" applyBorder="1" applyAlignment="1">
      <alignment horizontal="right"/>
    </xf>
    <xf numFmtId="0" fontId="25" fillId="0" borderId="0" xfId="37"/>
    <xf numFmtId="49" fontId="86" fillId="0" borderId="0" xfId="37" applyNumberFormat="1" applyFont="1" applyAlignment="1">
      <alignment horizontal="left" vertical="top"/>
    </xf>
    <xf numFmtId="0" fontId="86" fillId="0" borderId="0" xfId="37" applyFont="1" applyAlignment="1">
      <alignment horizontal="justify" vertical="top" readingOrder="1"/>
    </xf>
    <xf numFmtId="0" fontId="83" fillId="0" borderId="0" xfId="37" applyFont="1"/>
    <xf numFmtId="0" fontId="83" fillId="0" borderId="0" xfId="37" applyFont="1" applyAlignment="1">
      <alignment horizontal="right"/>
    </xf>
    <xf numFmtId="0" fontId="85" fillId="0" borderId="0" xfId="37" applyFont="1" applyAlignment="1">
      <alignment horizontal="right" vertical="top"/>
    </xf>
    <xf numFmtId="49" fontId="87" fillId="0" borderId="0" xfId="37" applyNumberFormat="1" applyFont="1" applyAlignment="1">
      <alignment horizontal="left" vertical="top"/>
    </xf>
    <xf numFmtId="0" fontId="87" fillId="0" borderId="0" xfId="37" applyFont="1" applyAlignment="1">
      <alignment horizontal="justify" vertical="top" readingOrder="1"/>
    </xf>
    <xf numFmtId="0" fontId="88" fillId="0" borderId="0" xfId="37" applyFont="1" applyAlignment="1">
      <alignment horizontal="center"/>
    </xf>
    <xf numFmtId="0" fontId="88" fillId="0" borderId="0" xfId="37" applyFont="1"/>
    <xf numFmtId="0" fontId="89" fillId="0" borderId="0" xfId="37" applyFont="1" applyAlignment="1">
      <alignment horizontal="right"/>
    </xf>
    <xf numFmtId="49" fontId="90" fillId="0" borderId="48" xfId="37" applyNumberFormat="1" applyFont="1" applyBorder="1" applyAlignment="1">
      <alignment horizontal="justify" vertical="top"/>
    </xf>
    <xf numFmtId="0" fontId="90" fillId="0" borderId="48" xfId="37" applyFont="1" applyBorder="1" applyAlignment="1">
      <alignment horizontal="center" vertical="top" readingOrder="1"/>
    </xf>
    <xf numFmtId="0" fontId="90" fillId="0" borderId="48" xfId="37" applyFont="1" applyBorder="1" applyAlignment="1">
      <alignment horizontal="center" vertical="top"/>
    </xf>
    <xf numFmtId="4" fontId="90" fillId="0" borderId="48" xfId="37" applyNumberFormat="1" applyFont="1" applyBorder="1" applyAlignment="1">
      <alignment horizontal="center" vertical="top"/>
    </xf>
    <xf numFmtId="4" fontId="90" fillId="0" borderId="48" xfId="37" applyNumberFormat="1" applyFont="1" applyBorder="1" applyAlignment="1">
      <alignment horizontal="center" vertical="top" wrapText="1"/>
    </xf>
    <xf numFmtId="0" fontId="91" fillId="0" borderId="0" xfId="37" applyFont="1"/>
    <xf numFmtId="49" fontId="87" fillId="0" borderId="4" xfId="37" applyNumberFormat="1" applyFont="1" applyBorder="1" applyAlignment="1">
      <alignment horizontal="left" vertical="top"/>
    </xf>
    <xf numFmtId="0" fontId="87" fillId="0" borderId="4" xfId="37" applyFont="1" applyBorder="1" applyAlignment="1">
      <alignment horizontal="justify" vertical="top" readingOrder="1"/>
    </xf>
    <xf numFmtId="0" fontId="88" fillId="0" borderId="4" xfId="37" applyFont="1" applyBorder="1" applyAlignment="1">
      <alignment horizontal="center"/>
    </xf>
    <xf numFmtId="0" fontId="88" fillId="0" borderId="4" xfId="37" applyFont="1" applyBorder="1"/>
    <xf numFmtId="0" fontId="88" fillId="0" borderId="4" xfId="37" applyFont="1" applyBorder="1" applyAlignment="1">
      <alignment horizontal="right"/>
    </xf>
    <xf numFmtId="49" fontId="92" fillId="31" borderId="49" xfId="37" applyNumberFormat="1" applyFont="1" applyFill="1" applyBorder="1" applyAlignment="1">
      <alignment horizontal="center" vertical="top"/>
    </xf>
    <xf numFmtId="0" fontId="93" fillId="31" borderId="50" xfId="139" applyFont="1" applyFill="1" applyBorder="1"/>
    <xf numFmtId="0" fontId="94" fillId="31" borderId="50" xfId="37" applyFont="1" applyFill="1" applyBorder="1" applyAlignment="1">
      <alignment horizontal="center"/>
    </xf>
    <xf numFmtId="4" fontId="94" fillId="31" borderId="50" xfId="37" applyNumberFormat="1" applyFont="1" applyFill="1" applyBorder="1"/>
    <xf numFmtId="4" fontId="94" fillId="31" borderId="50" xfId="37" applyNumberFormat="1" applyFont="1" applyFill="1" applyBorder="1" applyAlignment="1">
      <alignment horizontal="right"/>
    </xf>
    <xf numFmtId="0" fontId="94" fillId="31" borderId="51" xfId="37" applyFont="1" applyFill="1" applyBorder="1" applyAlignment="1">
      <alignment horizontal="right"/>
    </xf>
    <xf numFmtId="0" fontId="94" fillId="0" borderId="0" xfId="37" applyFont="1"/>
    <xf numFmtId="49" fontId="95" fillId="31" borderId="52" xfId="37" applyNumberFormat="1" applyFont="1" applyFill="1" applyBorder="1" applyAlignment="1">
      <alignment vertical="center" readingOrder="1"/>
    </xf>
    <xf numFmtId="0" fontId="93" fillId="31" borderId="29" xfId="139" applyFont="1" applyFill="1" applyBorder="1"/>
    <xf numFmtId="0" fontId="96" fillId="31" borderId="29" xfId="37" applyFont="1" applyFill="1" applyBorder="1" applyAlignment="1">
      <alignment vertical="center" readingOrder="1"/>
    </xf>
    <xf numFmtId="4" fontId="96" fillId="31" borderId="29" xfId="37" applyNumberFormat="1" applyFont="1" applyFill="1" applyBorder="1" applyAlignment="1">
      <alignment vertical="center" readingOrder="1"/>
    </xf>
    <xf numFmtId="4" fontId="96" fillId="31" borderId="29" xfId="37" applyNumberFormat="1" applyFont="1" applyFill="1" applyBorder="1" applyAlignment="1">
      <alignment horizontal="right" vertical="center"/>
    </xf>
    <xf numFmtId="0" fontId="96" fillId="31" borderId="53" xfId="37" applyFont="1" applyFill="1" applyBorder="1" applyAlignment="1">
      <alignment horizontal="right" vertical="center"/>
    </xf>
    <xf numFmtId="0" fontId="9" fillId="0" borderId="0" xfId="37" applyFont="1"/>
    <xf numFmtId="49" fontId="95" fillId="0" borderId="49" xfId="37" applyNumberFormat="1" applyFont="1" applyBorder="1" applyAlignment="1">
      <alignment vertical="center" readingOrder="1"/>
    </xf>
    <xf numFmtId="0" fontId="95" fillId="0" borderId="0" xfId="37" applyFont="1" applyAlignment="1">
      <alignment vertical="center" readingOrder="1"/>
    </xf>
    <xf numFmtId="0" fontId="96" fillId="0" borderId="0" xfId="37" applyFont="1" applyAlignment="1">
      <alignment vertical="center" readingOrder="1"/>
    </xf>
    <xf numFmtId="4" fontId="96" fillId="0" borderId="0" xfId="37" applyNumberFormat="1" applyFont="1" applyAlignment="1">
      <alignment vertical="center" readingOrder="1"/>
    </xf>
    <xf numFmtId="4" fontId="96" fillId="0" borderId="0" xfId="37" applyNumberFormat="1" applyFont="1" applyAlignment="1">
      <alignment horizontal="right" vertical="center"/>
    </xf>
    <xf numFmtId="0" fontId="96" fillId="0" borderId="51" xfId="37" applyFont="1" applyBorder="1" applyAlignment="1">
      <alignment horizontal="right" vertical="center"/>
    </xf>
    <xf numFmtId="0" fontId="90" fillId="0" borderId="54" xfId="139" applyFont="1" applyBorder="1" applyAlignment="1">
      <alignment horizontal="left" vertical="top" wrapText="1"/>
    </xf>
    <xf numFmtId="0" fontId="78" fillId="0" borderId="0" xfId="139" applyFont="1" applyAlignment="1">
      <alignment horizontal="left" vertical="top" wrapText="1"/>
    </xf>
    <xf numFmtId="0" fontId="78" fillId="0" borderId="0" xfId="139" applyFont="1" applyAlignment="1">
      <alignment horizontal="right" vertical="top" wrapText="1"/>
    </xf>
    <xf numFmtId="0" fontId="78" fillId="0" borderId="55" xfId="139" applyFont="1" applyBorder="1" applyAlignment="1">
      <alignment horizontal="right" vertical="top" wrapText="1"/>
    </xf>
    <xf numFmtId="0" fontId="97" fillId="0" borderId="54" xfId="139" applyFont="1" applyBorder="1" applyAlignment="1">
      <alignment horizontal="center" vertical="top" wrapText="1"/>
    </xf>
    <xf numFmtId="0" fontId="97" fillId="0" borderId="55" xfId="139" applyFont="1" applyBorder="1" applyAlignment="1">
      <alignment horizontal="right" vertical="top" wrapText="1"/>
    </xf>
    <xf numFmtId="0" fontId="9" fillId="0" borderId="0" xfId="37" applyFont="1" applyAlignment="1">
      <alignment horizontal="left" wrapText="1"/>
    </xf>
    <xf numFmtId="0" fontId="63" fillId="0" borderId="54" xfId="139" applyFont="1" applyBorder="1" applyAlignment="1">
      <alignment horizontal="center" vertical="top" wrapText="1"/>
    </xf>
    <xf numFmtId="0" fontId="63" fillId="0" borderId="54" xfId="139" applyFont="1" applyBorder="1" applyAlignment="1">
      <alignment horizontal="left" vertical="top" wrapText="1"/>
    </xf>
    <xf numFmtId="0" fontId="97" fillId="0" borderId="0" xfId="139" applyFont="1" applyAlignment="1">
      <alignment horizontal="left" vertical="top" wrapText="1"/>
    </xf>
    <xf numFmtId="0" fontId="97" fillId="0" borderId="0" xfId="139" applyFont="1" applyAlignment="1">
      <alignment horizontal="right" vertical="top" wrapText="1"/>
    </xf>
    <xf numFmtId="0" fontId="97" fillId="0" borderId="54" xfId="139" applyFont="1" applyBorder="1" applyAlignment="1">
      <alignment horizontal="left" vertical="top" wrapText="1"/>
    </xf>
    <xf numFmtId="0" fontId="97" fillId="0" borderId="0" xfId="139" applyFont="1" applyAlignment="1">
      <alignment horizontal="left" vertical="top" readingOrder="1"/>
    </xf>
    <xf numFmtId="0" fontId="97" fillId="0" borderId="0" xfId="139" applyFont="1" applyAlignment="1">
      <alignment horizontal="right" vertical="top"/>
    </xf>
    <xf numFmtId="0" fontId="97" fillId="0" borderId="55" xfId="139" applyFont="1" applyBorder="1" applyAlignment="1">
      <alignment horizontal="right" vertical="top"/>
    </xf>
    <xf numFmtId="0" fontId="9" fillId="0" borderId="0" xfId="139"/>
    <xf numFmtId="0" fontId="97" fillId="0" borderId="52" xfId="139" applyFont="1" applyBorder="1" applyAlignment="1">
      <alignment horizontal="left" vertical="top" wrapText="1"/>
    </xf>
    <xf numFmtId="0" fontId="97" fillId="0" borderId="29" xfId="139" applyFont="1" applyBorder="1" applyAlignment="1">
      <alignment horizontal="left" vertical="top" readingOrder="1"/>
    </xf>
    <xf numFmtId="0" fontId="97" fillId="0" borderId="29" xfId="139" applyFont="1" applyBorder="1" applyAlignment="1">
      <alignment horizontal="right" vertical="top"/>
    </xf>
    <xf numFmtId="0" fontId="97" fillId="0" borderId="53" xfId="139" applyFont="1" applyBorder="1" applyAlignment="1">
      <alignment horizontal="right" vertical="top"/>
    </xf>
    <xf numFmtId="49" fontId="99" fillId="31" borderId="1" xfId="141" applyNumberFormat="1" applyFont="1" applyFill="1" applyBorder="1" applyAlignment="1">
      <alignment horizontal="center" vertical="top"/>
    </xf>
    <xf numFmtId="0" fontId="99" fillId="31" borderId="4" xfId="141" applyFont="1" applyFill="1" applyBorder="1" applyAlignment="1">
      <alignment vertical="center" readingOrder="1"/>
    </xf>
    <xf numFmtId="0" fontId="96" fillId="31" borderId="4" xfId="141" applyFont="1" applyFill="1" applyBorder="1" applyAlignment="1">
      <alignment vertical="center" readingOrder="1"/>
    </xf>
    <xf numFmtId="4" fontId="96" fillId="31" borderId="4" xfId="141" applyNumberFormat="1" applyFont="1" applyFill="1" applyBorder="1" applyAlignment="1">
      <alignment vertical="center" readingOrder="1"/>
    </xf>
    <xf numFmtId="4" fontId="96" fillId="31" borderId="4" xfId="141" applyNumberFormat="1" applyFont="1" applyFill="1" applyBorder="1" applyAlignment="1">
      <alignment horizontal="right" vertical="center"/>
    </xf>
    <xf numFmtId="0" fontId="96" fillId="31" borderId="56" xfId="141" applyFont="1" applyFill="1" applyBorder="1" applyAlignment="1">
      <alignment horizontal="right" vertical="center"/>
    </xf>
    <xf numFmtId="49" fontId="9" fillId="0" borderId="57" xfId="141" applyNumberFormat="1" applyFont="1" applyBorder="1" applyAlignment="1">
      <alignment vertical="center" readingOrder="1"/>
    </xf>
    <xf numFmtId="0" fontId="9" fillId="0" borderId="0" xfId="141" applyFont="1" applyAlignment="1">
      <alignment vertical="top" readingOrder="1"/>
    </xf>
    <xf numFmtId="0" fontId="9" fillId="0" borderId="57" xfId="141" applyFont="1" applyBorder="1" applyAlignment="1">
      <alignment vertical="center" readingOrder="1"/>
    </xf>
    <xf numFmtId="4" fontId="9" fillId="0" borderId="0" xfId="141" applyNumberFormat="1" applyFont="1" applyAlignment="1">
      <alignment vertical="center" readingOrder="1"/>
    </xf>
    <xf numFmtId="4" fontId="9" fillId="0" borderId="54" xfId="141" applyNumberFormat="1" applyFont="1" applyBorder="1" applyAlignment="1">
      <alignment horizontal="right" vertical="center"/>
    </xf>
    <xf numFmtId="0" fontId="9" fillId="0" borderId="58" xfId="141" applyFont="1" applyBorder="1" applyAlignment="1">
      <alignment horizontal="right" vertical="center"/>
    </xf>
    <xf numFmtId="49" fontId="26" fillId="0" borderId="57" xfId="139" applyNumberFormat="1" applyFont="1" applyBorder="1" applyAlignment="1">
      <alignment horizontal="center" vertical="top"/>
    </xf>
    <xf numFmtId="0" fontId="8" fillId="0" borderId="57" xfId="139" applyFont="1" applyBorder="1" applyAlignment="1">
      <alignment vertical="top" wrapText="1" readingOrder="1"/>
    </xf>
    <xf numFmtId="0" fontId="8" fillId="0" borderId="0" xfId="139" applyFont="1" applyAlignment="1">
      <alignment horizontal="center"/>
    </xf>
    <xf numFmtId="0" fontId="8" fillId="0" borderId="57" xfId="139" applyFont="1" applyBorder="1" applyAlignment="1">
      <alignment horizontal="center"/>
    </xf>
    <xf numFmtId="4" fontId="8" fillId="0" borderId="0" xfId="139" applyNumberFormat="1" applyFont="1" applyAlignment="1">
      <alignment horizontal="right"/>
    </xf>
    <xf numFmtId="4" fontId="9" fillId="0" borderId="57" xfId="139" applyNumberFormat="1" applyBorder="1" applyAlignment="1">
      <alignment horizontal="right"/>
    </xf>
    <xf numFmtId="49" fontId="9" fillId="0" borderId="57" xfId="139" applyNumberFormat="1" applyBorder="1" applyAlignment="1">
      <alignment horizontal="center" vertical="top"/>
    </xf>
    <xf numFmtId="0" fontId="8" fillId="0" borderId="57" xfId="139" applyFont="1" applyBorder="1" applyAlignment="1">
      <alignment horizontal="justify" vertical="top" wrapText="1" readingOrder="1"/>
    </xf>
    <xf numFmtId="2" fontId="8" fillId="0" borderId="0" xfId="139" applyNumberFormat="1" applyFont="1" applyAlignment="1">
      <alignment horizontal="right"/>
    </xf>
    <xf numFmtId="4" fontId="9" fillId="0" borderId="57" xfId="139" applyNumberFormat="1" applyBorder="1"/>
    <xf numFmtId="0" fontId="77" fillId="0" borderId="57" xfId="139" applyFont="1" applyBorder="1" applyAlignment="1">
      <alignment vertical="top" wrapText="1" readingOrder="1"/>
    </xf>
    <xf numFmtId="49" fontId="8" fillId="0" borderId="57" xfId="139" applyNumberFormat="1" applyFont="1" applyBorder="1" applyAlignment="1">
      <alignment horizontal="center" vertical="top" wrapText="1"/>
    </xf>
    <xf numFmtId="0" fontId="77" fillId="0" borderId="0" xfId="139" applyFont="1" applyAlignment="1">
      <alignment horizontal="justify" vertical="top" readingOrder="1"/>
    </xf>
    <xf numFmtId="4" fontId="26" fillId="0" borderId="0" xfId="139" applyNumberFormat="1" applyFont="1" applyAlignment="1">
      <alignment horizontal="right"/>
    </xf>
    <xf numFmtId="4" fontId="26" fillId="0" borderId="57" xfId="139" applyNumberFormat="1" applyFont="1" applyBorder="1" applyAlignment="1">
      <alignment horizontal="right"/>
    </xf>
    <xf numFmtId="0" fontId="8" fillId="0" borderId="0" xfId="139" applyFont="1" applyAlignment="1">
      <alignment horizontal="justify" vertical="top" readingOrder="1"/>
    </xf>
    <xf numFmtId="49" fontId="26" fillId="0" borderId="57" xfId="139" applyNumberFormat="1" applyFont="1" applyBorder="1" applyAlignment="1">
      <alignment horizontal="left" vertical="top"/>
    </xf>
    <xf numFmtId="0" fontId="9" fillId="0" borderId="0" xfId="139" quotePrefix="1" applyAlignment="1">
      <alignment horizontal="justify" vertical="top" wrapText="1"/>
    </xf>
    <xf numFmtId="0" fontId="26" fillId="0" borderId="57" xfId="139" applyFont="1" applyBorder="1" applyAlignment="1">
      <alignment horizontal="center"/>
    </xf>
    <xf numFmtId="0" fontId="77" fillId="0" borderId="0" xfId="139" applyFont="1" applyAlignment="1">
      <alignment horizontal="justify"/>
    </xf>
    <xf numFmtId="0" fontId="41" fillId="0" borderId="0" xfId="139" applyFont="1" applyAlignment="1">
      <alignment horizontal="justify" vertical="top" readingOrder="1"/>
    </xf>
    <xf numFmtId="0" fontId="41" fillId="0" borderId="57" xfId="139" applyFont="1" applyBorder="1" applyAlignment="1">
      <alignment horizontal="center"/>
    </xf>
    <xf numFmtId="4" fontId="8" fillId="0" borderId="57" xfId="139" applyNumberFormat="1" applyFont="1" applyBorder="1" applyAlignment="1">
      <alignment horizontal="right"/>
    </xf>
    <xf numFmtId="2" fontId="26" fillId="0" borderId="57" xfId="139" applyNumberFormat="1" applyFont="1" applyBorder="1" applyAlignment="1">
      <alignment horizontal="right"/>
    </xf>
    <xf numFmtId="0" fontId="41" fillId="0" borderId="57" xfId="139" applyFont="1" applyBorder="1" applyAlignment="1">
      <alignment horizontal="justify" vertical="top" readingOrder="1"/>
    </xf>
    <xf numFmtId="0" fontId="41" fillId="0" borderId="0" xfId="139" applyFont="1" applyAlignment="1">
      <alignment horizontal="center"/>
    </xf>
    <xf numFmtId="0" fontId="41" fillId="0" borderId="57" xfId="139" applyFont="1" applyBorder="1" applyAlignment="1">
      <alignment horizontal="justify"/>
    </xf>
    <xf numFmtId="0" fontId="26" fillId="0" borderId="54" xfId="139" applyFont="1" applyBorder="1" applyAlignment="1">
      <alignment horizontal="center"/>
    </xf>
    <xf numFmtId="4" fontId="26" fillId="0" borderId="57" xfId="139" applyNumberFormat="1" applyFont="1" applyBorder="1" applyAlignment="1">
      <alignment horizontal="center"/>
    </xf>
    <xf numFmtId="2" fontId="9" fillId="0" borderId="57" xfId="139" applyNumberFormat="1" applyBorder="1" applyAlignment="1">
      <alignment horizontal="right"/>
    </xf>
    <xf numFmtId="0" fontId="8" fillId="0" borderId="55" xfId="139" applyFont="1" applyBorder="1" applyAlignment="1">
      <alignment horizontal="center"/>
    </xf>
    <xf numFmtId="4" fontId="8" fillId="0" borderId="55" xfId="139" applyNumberFormat="1" applyFont="1" applyBorder="1" applyAlignment="1">
      <alignment horizontal="right"/>
    </xf>
    <xf numFmtId="49" fontId="100" fillId="0" borderId="57" xfId="139" applyNumberFormat="1" applyFont="1" applyBorder="1" applyAlignment="1">
      <alignment horizontal="center" vertical="top"/>
    </xf>
    <xf numFmtId="0" fontId="77" fillId="0" borderId="57" xfId="139" applyFont="1" applyBorder="1" applyAlignment="1">
      <alignment horizontal="center"/>
    </xf>
    <xf numFmtId="4" fontId="77" fillId="0" borderId="57" xfId="139" applyNumberFormat="1" applyFont="1" applyBorder="1" applyAlignment="1">
      <alignment horizontal="right"/>
    </xf>
    <xf numFmtId="2" fontId="76" fillId="0" borderId="57" xfId="139" applyNumberFormat="1" applyFont="1" applyBorder="1" applyAlignment="1">
      <alignment horizontal="right"/>
    </xf>
    <xf numFmtId="0" fontId="41" fillId="0" borderId="57" xfId="139" applyFont="1" applyBorder="1" applyAlignment="1">
      <alignment horizontal="justify" vertical="top"/>
    </xf>
    <xf numFmtId="4" fontId="26" fillId="0" borderId="0" xfId="139" applyNumberFormat="1" applyFont="1" applyAlignment="1">
      <alignment horizontal="center"/>
    </xf>
    <xf numFmtId="49" fontId="26" fillId="0" borderId="57" xfId="143" applyNumberFormat="1" applyFont="1" applyBorder="1" applyAlignment="1">
      <alignment horizontal="center" vertical="top"/>
    </xf>
    <xf numFmtId="0" fontId="65" fillId="0" borderId="0" xfId="143" applyFont="1" applyAlignment="1">
      <alignment horizontal="justify" vertical="top" readingOrder="1"/>
    </xf>
    <xf numFmtId="0" fontId="41" fillId="0" borderId="57" xfId="143" applyFont="1" applyBorder="1" applyAlignment="1">
      <alignment horizontal="center"/>
    </xf>
    <xf numFmtId="4" fontId="26" fillId="0" borderId="0" xfId="143" applyNumberFormat="1" applyFont="1" applyAlignment="1" applyProtection="1">
      <alignment horizontal="right"/>
      <protection locked="0"/>
    </xf>
    <xf numFmtId="4" fontId="26" fillId="0" borderId="57" xfId="143" applyNumberFormat="1" applyFont="1" applyBorder="1" applyAlignment="1">
      <alignment horizontal="right"/>
    </xf>
    <xf numFmtId="4" fontId="26" fillId="0" borderId="57" xfId="139" applyNumberFormat="1" applyFont="1" applyBorder="1"/>
    <xf numFmtId="0" fontId="77" fillId="0" borderId="57" xfId="139" applyFont="1" applyBorder="1" applyAlignment="1">
      <alignment horizontal="justify" vertical="top"/>
    </xf>
    <xf numFmtId="2" fontId="0" fillId="0" borderId="55" xfId="139" applyNumberFormat="1" applyFont="1" applyBorder="1" applyAlignment="1">
      <alignment horizontal="right"/>
    </xf>
    <xf numFmtId="49" fontId="25" fillId="0" borderId="57" xfId="139" applyNumberFormat="1" applyFont="1" applyBorder="1" applyAlignment="1">
      <alignment horizontal="center" vertical="top"/>
    </xf>
    <xf numFmtId="0" fontId="8" fillId="0" borderId="57" xfId="139" applyFont="1" applyBorder="1" applyAlignment="1">
      <alignment horizontal="justify" vertical="top" readingOrder="1"/>
    </xf>
    <xf numFmtId="0" fontId="26" fillId="0" borderId="0" xfId="139" applyFont="1" applyAlignment="1">
      <alignment horizontal="center"/>
    </xf>
    <xf numFmtId="4" fontId="9" fillId="0" borderId="0" xfId="139" applyNumberFormat="1" applyAlignment="1" applyProtection="1">
      <alignment horizontal="right"/>
      <protection locked="0"/>
    </xf>
    <xf numFmtId="0" fontId="8" fillId="0" borderId="57" xfId="139" quotePrefix="1" applyFont="1" applyBorder="1" applyAlignment="1">
      <alignment horizontal="justify" vertical="top" readingOrder="1"/>
    </xf>
    <xf numFmtId="4" fontId="8" fillId="0" borderId="0" xfId="139" applyNumberFormat="1" applyFont="1" applyAlignment="1" applyProtection="1">
      <alignment horizontal="right"/>
      <protection locked="0"/>
    </xf>
    <xf numFmtId="0" fontId="77" fillId="0" borderId="57" xfId="139" quotePrefix="1" applyFont="1" applyBorder="1" applyAlignment="1">
      <alignment horizontal="justify" vertical="top" readingOrder="1"/>
    </xf>
    <xf numFmtId="0" fontId="8" fillId="0" borderId="0" xfId="139" applyFont="1" applyAlignment="1">
      <alignment horizontal="justify" vertical="top" wrapText="1"/>
    </xf>
    <xf numFmtId="0" fontId="8" fillId="0" borderId="54" xfId="139" applyFont="1" applyBorder="1" applyAlignment="1">
      <alignment horizontal="center" wrapText="1"/>
    </xf>
    <xf numFmtId="0" fontId="8" fillId="0" borderId="57" xfId="139" applyFont="1" applyBorder="1" applyAlignment="1">
      <alignment horizontal="center" wrapText="1"/>
    </xf>
    <xf numFmtId="4" fontId="8" fillId="0" borderId="57" xfId="139" applyNumberFormat="1" applyFont="1" applyBorder="1"/>
    <xf numFmtId="0" fontId="26" fillId="0" borderId="0" xfId="139" applyFont="1" applyAlignment="1">
      <alignment horizontal="justify" vertical="top" readingOrder="1"/>
    </xf>
    <xf numFmtId="0" fontId="8" fillId="0" borderId="54" xfId="139" applyFont="1" applyBorder="1" applyAlignment="1">
      <alignment horizontal="center"/>
    </xf>
    <xf numFmtId="4" fontId="8" fillId="0" borderId="57" xfId="139" applyNumberFormat="1" applyFont="1" applyBorder="1" applyAlignment="1">
      <alignment horizontal="right" wrapText="1"/>
    </xf>
    <xf numFmtId="0" fontId="41" fillId="0" borderId="0" xfId="139" applyFont="1" applyAlignment="1">
      <alignment horizontal="justify" vertical="top"/>
    </xf>
    <xf numFmtId="0" fontId="8" fillId="0" borderId="57" xfId="139" applyFont="1" applyBorder="1" applyAlignment="1">
      <alignment horizontal="center" vertical="top"/>
    </xf>
    <xf numFmtId="0" fontId="41" fillId="0" borderId="57" xfId="139" applyFont="1" applyBorder="1" applyAlignment="1">
      <alignment horizontal="center" vertical="top"/>
    </xf>
    <xf numFmtId="4" fontId="26" fillId="0" borderId="0" xfId="139" applyNumberFormat="1" applyFont="1" applyAlignment="1">
      <alignment horizontal="right" vertical="top"/>
    </xf>
    <xf numFmtId="4" fontId="26" fillId="0" borderId="57" xfId="139" applyNumberFormat="1" applyFont="1" applyBorder="1" applyAlignment="1">
      <alignment horizontal="right" vertical="top"/>
    </xf>
    <xf numFmtId="0" fontId="41" fillId="0" borderId="57" xfId="139" applyFont="1" applyBorder="1" applyAlignment="1">
      <alignment horizontal="left" wrapText="1"/>
    </xf>
    <xf numFmtId="0" fontId="41" fillId="0" borderId="57" xfId="139" applyFont="1" applyBorder="1" applyAlignment="1">
      <alignment horizontal="left" vertical="top" wrapText="1" readingOrder="1"/>
    </xf>
    <xf numFmtId="4" fontId="26" fillId="0" borderId="57" xfId="139" applyNumberFormat="1" applyFont="1" applyBorder="1" applyAlignment="1" applyProtection="1">
      <alignment horizontal="right"/>
      <protection locked="0"/>
    </xf>
    <xf numFmtId="49" fontId="26" fillId="0" borderId="59" xfId="139" applyNumberFormat="1" applyFont="1" applyBorder="1" applyAlignment="1">
      <alignment horizontal="center" vertical="top"/>
    </xf>
    <xf numFmtId="0" fontId="41" fillId="0" borderId="59" xfId="139" applyFont="1" applyBorder="1" applyAlignment="1">
      <alignment horizontal="left" wrapText="1"/>
    </xf>
    <xf numFmtId="0" fontId="8" fillId="0" borderId="29" xfId="139" applyFont="1" applyBorder="1" applyAlignment="1">
      <alignment horizontal="center"/>
    </xf>
    <xf numFmtId="0" fontId="8" fillId="0" borderId="59" xfId="139" applyFont="1" applyBorder="1" applyAlignment="1">
      <alignment horizontal="center"/>
    </xf>
    <xf numFmtId="4" fontId="26" fillId="0" borderId="29" xfId="139" applyNumberFormat="1" applyFont="1" applyBorder="1" applyAlignment="1">
      <alignment horizontal="right"/>
    </xf>
    <xf numFmtId="4" fontId="26" fillId="0" borderId="59" xfId="139" applyNumberFormat="1" applyFont="1" applyBorder="1" applyAlignment="1">
      <alignment horizontal="right"/>
    </xf>
    <xf numFmtId="0" fontId="8" fillId="0" borderId="57" xfId="139" applyFont="1" applyBorder="1" applyAlignment="1">
      <alignment horizontal="justify" vertical="top"/>
    </xf>
    <xf numFmtId="0" fontId="29" fillId="0" borderId="0" xfId="139" applyFont="1" applyAlignment="1">
      <alignment horizontal="center"/>
    </xf>
    <xf numFmtId="0" fontId="9" fillId="0" borderId="0" xfId="139" applyAlignment="1">
      <alignment horizontal="center"/>
    </xf>
    <xf numFmtId="49" fontId="26" fillId="0" borderId="54" xfId="139" applyNumberFormat="1" applyFont="1" applyBorder="1" applyAlignment="1">
      <alignment horizontal="center" vertical="top"/>
    </xf>
    <xf numFmtId="49" fontId="9" fillId="0" borderId="54" xfId="139" applyNumberFormat="1" applyBorder="1" applyAlignment="1">
      <alignment horizontal="center"/>
    </xf>
    <xf numFmtId="0" fontId="9" fillId="0" borderId="57" xfId="139" applyBorder="1" applyAlignment="1">
      <alignment vertical="top"/>
    </xf>
    <xf numFmtId="0" fontId="9" fillId="0" borderId="57" xfId="139" applyBorder="1" applyAlignment="1">
      <alignment horizontal="center"/>
    </xf>
    <xf numFmtId="0" fontId="9" fillId="0" borderId="0" xfId="139" applyAlignment="1">
      <alignment horizontal="right"/>
    </xf>
    <xf numFmtId="0" fontId="9" fillId="0" borderId="57" xfId="139" applyBorder="1" applyAlignment="1">
      <alignment horizontal="right"/>
    </xf>
    <xf numFmtId="0" fontId="101" fillId="0" borderId="57" xfId="139" applyFont="1" applyBorder="1" applyAlignment="1">
      <alignment horizontal="right"/>
    </xf>
    <xf numFmtId="0" fontId="8" fillId="0" borderId="54" xfId="139" applyFont="1" applyBorder="1" applyAlignment="1">
      <alignment horizontal="justify" vertical="top"/>
    </xf>
    <xf numFmtId="0" fontId="41" fillId="0" borderId="52" xfId="139" applyFont="1" applyBorder="1" applyAlignment="1">
      <alignment horizontal="justify" vertical="top"/>
    </xf>
    <xf numFmtId="0" fontId="26" fillId="0" borderId="59" xfId="139" applyFont="1" applyBorder="1" applyAlignment="1">
      <alignment horizontal="center"/>
    </xf>
    <xf numFmtId="0" fontId="101" fillId="0" borderId="59" xfId="139" applyFont="1" applyBorder="1" applyAlignment="1">
      <alignment horizontal="right"/>
    </xf>
    <xf numFmtId="49" fontId="102" fillId="31" borderId="60" xfId="141" applyNumberFormat="1" applyFont="1" applyFill="1" applyBorder="1" applyAlignment="1">
      <alignment horizontal="center" vertical="center"/>
    </xf>
    <xf numFmtId="0" fontId="102" fillId="31" borderId="60" xfId="141" applyFont="1" applyFill="1" applyBorder="1" applyAlignment="1">
      <alignment vertical="center" readingOrder="1"/>
    </xf>
    <xf numFmtId="0" fontId="102" fillId="31" borderId="60" xfId="141" applyFont="1" applyFill="1" applyBorder="1" applyAlignment="1">
      <alignment horizontal="center" vertical="center"/>
    </xf>
    <xf numFmtId="4" fontId="102" fillId="31" borderId="60" xfId="141" applyNumberFormat="1" applyFont="1" applyFill="1" applyBorder="1" applyAlignment="1">
      <alignment vertical="center"/>
    </xf>
    <xf numFmtId="4" fontId="102" fillId="31" borderId="60" xfId="141" applyNumberFormat="1" applyFont="1" applyFill="1" applyBorder="1" applyAlignment="1" applyProtection="1">
      <alignment horizontal="right" vertical="center"/>
      <protection locked="0"/>
    </xf>
    <xf numFmtId="4" fontId="102" fillId="31" borderId="60" xfId="141" applyNumberFormat="1" applyFont="1" applyFill="1" applyBorder="1" applyAlignment="1">
      <alignment horizontal="right" vertical="center"/>
    </xf>
    <xf numFmtId="49" fontId="102" fillId="0" borderId="0" xfId="141" applyNumberFormat="1" applyFont="1" applyAlignment="1">
      <alignment horizontal="center" vertical="center"/>
    </xf>
    <xf numFmtId="0" fontId="103" fillId="0" borderId="0" xfId="141" applyFont="1" applyAlignment="1">
      <alignment vertical="center" readingOrder="1"/>
    </xf>
    <xf numFmtId="0" fontId="102" fillId="0" borderId="0" xfId="141" applyFont="1" applyAlignment="1">
      <alignment horizontal="center" vertical="center"/>
    </xf>
    <xf numFmtId="4" fontId="102" fillId="0" borderId="0" xfId="141" applyNumberFormat="1" applyFont="1" applyAlignment="1">
      <alignment vertical="center"/>
    </xf>
    <xf numFmtId="4" fontId="102" fillId="0" borderId="0" xfId="141" applyNumberFormat="1" applyFont="1" applyAlignment="1" applyProtection="1">
      <alignment horizontal="right" vertical="center"/>
      <protection locked="0"/>
    </xf>
    <xf numFmtId="0" fontId="8" fillId="0" borderId="54" xfId="139" applyFont="1" applyBorder="1" applyAlignment="1">
      <alignment horizontal="center" vertical="top" wrapText="1"/>
    </xf>
    <xf numFmtId="0" fontId="8" fillId="0" borderId="58" xfId="139" applyFont="1" applyBorder="1" applyAlignment="1">
      <alignment horizontal="center" vertical="top" wrapText="1"/>
    </xf>
    <xf numFmtId="2" fontId="8" fillId="0" borderId="0" xfId="139" applyNumberFormat="1" applyFont="1" applyAlignment="1">
      <alignment horizontal="right" vertical="top" wrapText="1"/>
    </xf>
    <xf numFmtId="0" fontId="8" fillId="0" borderId="0" xfId="139" applyFont="1" applyAlignment="1">
      <alignment horizontal="left" vertical="top" wrapText="1"/>
    </xf>
    <xf numFmtId="0" fontId="8" fillId="0" borderId="57" xfId="139" applyFont="1" applyBorder="1" applyAlignment="1">
      <alignment horizontal="center" vertical="top" wrapText="1"/>
    </xf>
    <xf numFmtId="0" fontId="8" fillId="0" borderId="0" xfId="139" applyFont="1" applyAlignment="1">
      <alignment horizontal="center" vertical="top" wrapText="1"/>
    </xf>
    <xf numFmtId="0" fontId="8" fillId="0" borderId="0" xfId="139" applyFont="1" applyAlignment="1">
      <alignment vertical="top" wrapText="1"/>
    </xf>
    <xf numFmtId="4" fontId="8" fillId="0" borderId="57" xfId="139" applyNumberFormat="1" applyFont="1" applyBorder="1" applyAlignment="1">
      <alignment wrapText="1"/>
    </xf>
    <xf numFmtId="4" fontId="8" fillId="0" borderId="0" xfId="139" applyNumberFormat="1" applyFont="1" applyAlignment="1">
      <alignment wrapText="1"/>
    </xf>
    <xf numFmtId="0" fontId="8" fillId="0" borderId="0" xfId="139" applyFont="1"/>
    <xf numFmtId="0" fontId="77" fillId="0" borderId="0" xfId="139" applyFont="1" applyAlignment="1">
      <alignment vertical="top" wrapText="1"/>
    </xf>
    <xf numFmtId="4" fontId="8" fillId="0" borderId="54" xfId="139" applyNumberFormat="1" applyFont="1" applyBorder="1" applyAlignment="1">
      <alignment wrapText="1"/>
    </xf>
    <xf numFmtId="0" fontId="8" fillId="0" borderId="0" xfId="139" applyFont="1" applyAlignment="1">
      <alignment horizontal="justify" vertical="top"/>
    </xf>
    <xf numFmtId="49" fontId="8" fillId="0" borderId="54" xfId="139" applyNumberFormat="1" applyFont="1" applyBorder="1" applyAlignment="1">
      <alignment horizontal="center" vertical="top" wrapText="1"/>
    </xf>
    <xf numFmtId="0" fontId="8" fillId="0" borderId="57" xfId="147" applyFont="1" applyBorder="1" applyAlignment="1">
      <alignment horizontal="left" vertical="top" wrapText="1"/>
    </xf>
    <xf numFmtId="0" fontId="8" fillId="0" borderId="57" xfId="139" applyFont="1" applyBorder="1" applyAlignment="1">
      <alignment vertical="top" wrapText="1"/>
    </xf>
    <xf numFmtId="49" fontId="8" fillId="0" borderId="57" xfId="134" applyNumberFormat="1" applyFont="1" applyBorder="1" applyAlignment="1">
      <alignment horizontal="center" vertical="top" wrapText="1"/>
    </xf>
    <xf numFmtId="0" fontId="77" fillId="0" borderId="0" xfId="134" applyFont="1" applyAlignment="1">
      <alignment vertical="top"/>
    </xf>
    <xf numFmtId="0" fontId="8" fillId="0" borderId="54" xfId="134" applyFont="1" applyBorder="1" applyAlignment="1">
      <alignment horizontal="center" wrapText="1"/>
    </xf>
    <xf numFmtId="0" fontId="8" fillId="0" borderId="57" xfId="134" applyFont="1" applyBorder="1" applyAlignment="1">
      <alignment horizontal="center" wrapText="1"/>
    </xf>
    <xf numFmtId="0" fontId="77" fillId="0" borderId="0" xfId="139" applyFont="1" applyAlignment="1">
      <alignment horizontal="justify" vertical="top"/>
    </xf>
    <xf numFmtId="4" fontId="8" fillId="0" borderId="0" xfId="139" applyNumberFormat="1" applyFont="1" applyAlignment="1">
      <alignment horizontal="center"/>
    </xf>
    <xf numFmtId="0" fontId="77" fillId="0" borderId="54" xfId="139" applyFont="1" applyBorder="1" applyAlignment="1">
      <alignment horizontal="center"/>
    </xf>
    <xf numFmtId="0" fontId="77" fillId="0" borderId="57" xfId="139" applyFont="1" applyBorder="1" applyAlignment="1">
      <alignment horizontal="center" wrapText="1"/>
    </xf>
    <xf numFmtId="4" fontId="77" fillId="0" borderId="0" xfId="139" applyNumberFormat="1" applyFont="1" applyAlignment="1">
      <alignment horizontal="right" wrapText="1"/>
    </xf>
    <xf numFmtId="4" fontId="76" fillId="0" borderId="57" xfId="139" applyNumberFormat="1" applyFont="1" applyBorder="1" applyAlignment="1">
      <alignment horizontal="right"/>
    </xf>
    <xf numFmtId="0" fontId="54" fillId="0" borderId="54" xfId="139" applyFont="1" applyBorder="1" applyAlignment="1">
      <alignment horizontal="center"/>
    </xf>
    <xf numFmtId="0" fontId="54" fillId="0" borderId="57" xfId="139" applyFont="1" applyBorder="1" applyAlignment="1">
      <alignment horizontal="center" wrapText="1"/>
    </xf>
    <xf numFmtId="4" fontId="54" fillId="0" borderId="57" xfId="139" applyNumberFormat="1" applyFont="1" applyBorder="1" applyAlignment="1">
      <alignment horizontal="right" wrapText="1"/>
    </xf>
    <xf numFmtId="4" fontId="105" fillId="0" borderId="57" xfId="139" applyNumberFormat="1" applyFont="1" applyBorder="1" applyAlignment="1">
      <alignment horizontal="right"/>
    </xf>
    <xf numFmtId="4" fontId="54" fillId="0" borderId="0" xfId="139" applyNumberFormat="1" applyFont="1" applyAlignment="1">
      <alignment horizontal="right" wrapText="1"/>
    </xf>
    <xf numFmtId="0" fontId="8" fillId="0" borderId="57" xfId="139" applyFont="1" applyBorder="1" applyAlignment="1">
      <alignment horizontal="justify"/>
    </xf>
    <xf numFmtId="0" fontId="8" fillId="0" borderId="0" xfId="139" applyFont="1" applyAlignment="1">
      <alignment horizontal="justify"/>
    </xf>
    <xf numFmtId="0" fontId="100" fillId="0" borderId="57" xfId="139" applyFont="1" applyBorder="1" applyAlignment="1">
      <alignment horizontal="center"/>
    </xf>
    <xf numFmtId="4" fontId="77" fillId="0" borderId="0" xfId="139" applyNumberFormat="1" applyFont="1" applyAlignment="1">
      <alignment horizontal="right"/>
    </xf>
    <xf numFmtId="4" fontId="100" fillId="0" borderId="57" xfId="139" applyNumberFormat="1" applyFont="1" applyBorder="1" applyAlignment="1">
      <alignment horizontal="right"/>
    </xf>
    <xf numFmtId="0" fontId="8" fillId="0" borderId="54" xfId="139" applyFont="1" applyBorder="1" applyAlignment="1">
      <alignment horizontal="justify"/>
    </xf>
    <xf numFmtId="4" fontId="77" fillId="0" borderId="57" xfId="139" applyNumberFormat="1" applyFont="1" applyBorder="1" applyAlignment="1">
      <alignment horizontal="right" wrapText="1"/>
    </xf>
    <xf numFmtId="0" fontId="65" fillId="0" borderId="57" xfId="139" applyFont="1" applyBorder="1" applyAlignment="1">
      <alignment horizontal="center"/>
    </xf>
    <xf numFmtId="0" fontId="41" fillId="0" borderId="0" xfId="139" applyFont="1" applyAlignment="1">
      <alignment horizontal="justify" vertical="top" wrapText="1"/>
    </xf>
    <xf numFmtId="0" fontId="54" fillId="0" borderId="57" xfId="139" applyFont="1" applyBorder="1" applyAlignment="1">
      <alignment horizontal="center"/>
    </xf>
    <xf numFmtId="4" fontId="54" fillId="0" borderId="0" xfId="139" applyNumberFormat="1" applyFont="1" applyAlignment="1">
      <alignment horizontal="right"/>
    </xf>
    <xf numFmtId="4" fontId="106" fillId="0" borderId="57" xfId="139" applyNumberFormat="1" applyFont="1" applyBorder="1" applyAlignment="1">
      <alignment horizontal="right"/>
    </xf>
    <xf numFmtId="49" fontId="26" fillId="0" borderId="58" xfId="139" applyNumberFormat="1" applyFont="1" applyBorder="1" applyAlignment="1">
      <alignment horizontal="center" vertical="top"/>
    </xf>
    <xf numFmtId="0" fontId="8" fillId="0" borderId="58" xfId="139" applyFont="1" applyBorder="1" applyAlignment="1">
      <alignment horizontal="justify" vertical="top"/>
    </xf>
    <xf numFmtId="0" fontId="29" fillId="0" borderId="49" xfId="139" applyFont="1" applyBorder="1" applyAlignment="1">
      <alignment horizontal="center"/>
    </xf>
    <xf numFmtId="0" fontId="8" fillId="0" borderId="58" xfId="139" applyFont="1" applyBorder="1" applyAlignment="1">
      <alignment horizontal="center"/>
    </xf>
    <xf numFmtId="4" fontId="8" fillId="0" borderId="50" xfId="139" applyNumberFormat="1" applyFont="1" applyBorder="1" applyAlignment="1">
      <alignment horizontal="right"/>
    </xf>
    <xf numFmtId="4" fontId="26" fillId="0" borderId="58" xfId="139" applyNumberFormat="1" applyFont="1" applyBorder="1" applyAlignment="1">
      <alignment horizontal="right"/>
    </xf>
    <xf numFmtId="0" fontId="75" fillId="0" borderId="57" xfId="139" applyFont="1" applyBorder="1" applyAlignment="1">
      <alignment horizontal="justify" vertical="top"/>
    </xf>
    <xf numFmtId="4" fontId="8" fillId="0" borderId="0" xfId="139" applyNumberFormat="1" applyFont="1" applyAlignment="1">
      <alignment horizontal="right" wrapText="1"/>
    </xf>
    <xf numFmtId="0" fontId="8" fillId="0" borderId="53" xfId="139" applyFont="1" applyBorder="1" applyAlignment="1">
      <alignment horizontal="justify" vertical="top"/>
    </xf>
    <xf numFmtId="0" fontId="8" fillId="0" borderId="52" xfId="139" applyFont="1" applyBorder="1" applyAlignment="1">
      <alignment horizontal="center" wrapText="1"/>
    </xf>
    <xf numFmtId="4" fontId="8" fillId="0" borderId="59" xfId="139" applyNumberFormat="1" applyFont="1" applyBorder="1" applyAlignment="1">
      <alignment horizontal="right" wrapText="1"/>
    </xf>
    <xf numFmtId="4" fontId="9" fillId="0" borderId="55" xfId="139" applyNumberFormat="1" applyBorder="1" applyAlignment="1">
      <alignment horizontal="right"/>
    </xf>
    <xf numFmtId="49" fontId="107" fillId="31" borderId="60" xfId="139" applyNumberFormat="1" applyFont="1" applyFill="1" applyBorder="1" applyAlignment="1">
      <alignment horizontal="center" vertical="top"/>
    </xf>
    <xf numFmtId="0" fontId="107" fillId="31" borderId="60" xfId="139" applyFont="1" applyFill="1" applyBorder="1"/>
    <xf numFmtId="0" fontId="26" fillId="31" borderId="61" xfId="139" applyFont="1" applyFill="1" applyBorder="1"/>
    <xf numFmtId="0" fontId="26" fillId="31" borderId="61" xfId="139" applyFont="1" applyFill="1" applyBorder="1" applyAlignment="1">
      <alignment horizontal="center"/>
    </xf>
    <xf numFmtId="0" fontId="26" fillId="31" borderId="61" xfId="139" applyFont="1" applyFill="1" applyBorder="1" applyAlignment="1">
      <alignment horizontal="right"/>
    </xf>
    <xf numFmtId="4" fontId="108" fillId="31" borderId="62" xfId="139" applyNumberFormat="1" applyFont="1" applyFill="1" applyBorder="1" applyAlignment="1">
      <alignment horizontal="right"/>
    </xf>
    <xf numFmtId="49" fontId="107" fillId="0" borderId="63" xfId="139" applyNumberFormat="1" applyFont="1" applyBorder="1" applyAlignment="1">
      <alignment horizontal="center" vertical="top"/>
    </xf>
    <xf numFmtId="0" fontId="107" fillId="0" borderId="0" xfId="139" applyFont="1"/>
    <xf numFmtId="0" fontId="26" fillId="0" borderId="0" xfId="139" applyFont="1"/>
    <xf numFmtId="0" fontId="26" fillId="0" borderId="0" xfId="139" applyFont="1" applyAlignment="1">
      <alignment horizontal="right"/>
    </xf>
    <xf numFmtId="4" fontId="108" fillId="0" borderId="63" xfId="139" applyNumberFormat="1" applyFont="1" applyBorder="1" applyAlignment="1">
      <alignment horizontal="right"/>
    </xf>
    <xf numFmtId="49" fontId="107" fillId="0" borderId="0" xfId="139" applyNumberFormat="1" applyFont="1" applyAlignment="1">
      <alignment horizontal="center" vertical="top"/>
    </xf>
    <xf numFmtId="4" fontId="108" fillId="0" borderId="0" xfId="139" applyNumberFormat="1" applyFont="1" applyAlignment="1">
      <alignment horizontal="right"/>
    </xf>
    <xf numFmtId="0" fontId="109" fillId="0" borderId="0" xfId="139" applyFont="1"/>
    <xf numFmtId="49" fontId="107" fillId="31" borderId="1" xfId="139" applyNumberFormat="1" applyFont="1" applyFill="1" applyBorder="1" applyAlignment="1">
      <alignment horizontal="center" vertical="top"/>
    </xf>
    <xf numFmtId="0" fontId="93" fillId="31" borderId="4" xfId="139" applyFont="1" applyFill="1" applyBorder="1"/>
    <xf numFmtId="0" fontId="110" fillId="31" borderId="4" xfId="139" applyFont="1" applyFill="1" applyBorder="1" applyAlignment="1">
      <alignment horizontal="center" wrapText="1"/>
    </xf>
    <xf numFmtId="4" fontId="110" fillId="31" borderId="4" xfId="139" applyNumberFormat="1" applyFont="1" applyFill="1" applyBorder="1" applyAlignment="1" applyProtection="1">
      <alignment horizontal="right"/>
      <protection locked="0"/>
    </xf>
    <xf numFmtId="4" fontId="110" fillId="31" borderId="56" xfId="139" applyNumberFormat="1" applyFont="1" applyFill="1" applyBorder="1" applyAlignment="1" applyProtection="1">
      <alignment horizontal="right"/>
      <protection locked="0"/>
    </xf>
    <xf numFmtId="49" fontId="107" fillId="0" borderId="57" xfId="139" applyNumberFormat="1" applyFont="1" applyBorder="1" applyAlignment="1">
      <alignment horizontal="center" vertical="top"/>
    </xf>
    <xf numFmtId="0" fontId="110" fillId="0" borderId="58" xfId="139" applyFont="1" applyBorder="1" applyAlignment="1">
      <alignment horizontal="center" wrapText="1"/>
    </xf>
    <xf numFmtId="0" fontId="110" fillId="0" borderId="57" xfId="139" applyFont="1" applyBorder="1" applyAlignment="1">
      <alignment horizontal="center" wrapText="1"/>
    </xf>
    <xf numFmtId="4" fontId="110" fillId="0" borderId="0" xfId="139" applyNumberFormat="1" applyFont="1" applyAlignment="1" applyProtection="1">
      <alignment horizontal="right"/>
      <protection locked="0"/>
    </xf>
    <xf numFmtId="4" fontId="110" fillId="0" borderId="58" xfId="139" applyNumberFormat="1" applyFont="1" applyBorder="1" applyAlignment="1" applyProtection="1">
      <alignment horizontal="right"/>
      <protection locked="0"/>
    </xf>
    <xf numFmtId="49" fontId="8" fillId="0" borderId="57" xfId="139" applyNumberFormat="1" applyFont="1" applyBorder="1" applyAlignment="1">
      <alignment horizontal="center" vertical="top"/>
    </xf>
    <xf numFmtId="0" fontId="8" fillId="0" borderId="57" xfId="139" applyFont="1" applyBorder="1" applyAlignment="1">
      <alignment horizontal="left" vertical="top" wrapText="1"/>
    </xf>
    <xf numFmtId="0" fontId="8" fillId="0" borderId="54" xfId="139" applyFont="1" applyBorder="1" applyAlignment="1">
      <alignment horizontal="center" vertical="top"/>
    </xf>
    <xf numFmtId="4" fontId="8" fillId="0" borderId="0" xfId="139" applyNumberFormat="1" applyFont="1" applyAlignment="1" applyProtection="1">
      <alignment wrapText="1"/>
      <protection locked="0"/>
    </xf>
    <xf numFmtId="0" fontId="8" fillId="0" borderId="57" xfId="139" applyFont="1" applyBorder="1" applyAlignment="1">
      <alignment horizontal="justify" vertical="top" wrapText="1"/>
    </xf>
    <xf numFmtId="4" fontId="8" fillId="0" borderId="57" xfId="139" applyNumberFormat="1" applyFont="1" applyBorder="1" applyAlignment="1" applyProtection="1">
      <alignment wrapText="1"/>
      <protection locked="0"/>
    </xf>
    <xf numFmtId="4" fontId="8" fillId="0" borderId="0" xfId="139" applyNumberFormat="1" applyFont="1" applyAlignment="1" applyProtection="1">
      <alignment horizontal="center" vertical="top" wrapText="1"/>
      <protection locked="0"/>
    </xf>
    <xf numFmtId="0" fontId="8" fillId="0" borderId="0" xfId="139" quotePrefix="1" applyFont="1" applyAlignment="1">
      <alignment horizontal="left" vertical="top" wrapText="1"/>
    </xf>
    <xf numFmtId="49" fontId="63" fillId="0" borderId="57" xfId="139" applyNumberFormat="1" applyFont="1" applyBorder="1" applyAlignment="1">
      <alignment horizontal="center" vertical="top" wrapText="1"/>
    </xf>
    <xf numFmtId="0" fontId="64" fillId="0" borderId="0" xfId="139" applyFont="1" applyAlignment="1">
      <alignment vertical="top" wrapText="1"/>
    </xf>
    <xf numFmtId="0" fontId="63" fillId="0" borderId="54" xfId="139" applyFont="1" applyBorder="1" applyAlignment="1">
      <alignment horizontal="center"/>
    </xf>
    <xf numFmtId="0" fontId="63" fillId="0" borderId="57" xfId="139" applyFont="1" applyBorder="1" applyAlignment="1">
      <alignment horizontal="center" wrapText="1"/>
    </xf>
    <xf numFmtId="4" fontId="63" fillId="0" borderId="0" xfId="139" applyNumberFormat="1" applyFont="1" applyAlignment="1" applyProtection="1">
      <alignment wrapText="1"/>
      <protection locked="0"/>
    </xf>
    <xf numFmtId="4" fontId="63" fillId="0" borderId="57" xfId="139" applyNumberFormat="1" applyFont="1" applyBorder="1"/>
    <xf numFmtId="49" fontId="8" fillId="0" borderId="54" xfId="147" applyNumberFormat="1" applyFont="1" applyBorder="1" applyAlignment="1">
      <alignment horizontal="center" vertical="top" wrapText="1"/>
    </xf>
    <xf numFmtId="0" fontId="8" fillId="0" borderId="57" xfId="147" applyFont="1" applyBorder="1" applyAlignment="1">
      <alignment horizontal="center" wrapText="1"/>
    </xf>
    <xf numFmtId="4" fontId="8" fillId="0" borderId="54" xfId="147" applyNumberFormat="1" applyFont="1" applyBorder="1" applyAlignment="1" applyProtection="1">
      <alignment wrapText="1"/>
      <protection locked="0"/>
    </xf>
    <xf numFmtId="4" fontId="8" fillId="0" borderId="57" xfId="147" applyNumberFormat="1" applyFont="1" applyBorder="1" applyAlignment="1" applyProtection="1">
      <alignment wrapText="1"/>
      <protection locked="0"/>
    </xf>
    <xf numFmtId="49" fontId="8" fillId="0" borderId="57" xfId="147" applyNumberFormat="1" applyFont="1" applyBorder="1" applyAlignment="1">
      <alignment horizontal="center" vertical="top" wrapText="1"/>
    </xf>
    <xf numFmtId="0" fontId="8" fillId="0" borderId="54" xfId="147" applyFont="1" applyBorder="1" applyAlignment="1">
      <alignment horizontal="center" wrapText="1"/>
    </xf>
    <xf numFmtId="0" fontId="8" fillId="0" borderId="55" xfId="134" applyFont="1" applyBorder="1" applyAlignment="1">
      <alignment horizontal="left" vertical="top" wrapText="1"/>
    </xf>
    <xf numFmtId="0" fontId="8" fillId="0" borderId="55" xfId="139" applyFont="1" applyBorder="1" applyAlignment="1">
      <alignment vertical="top" wrapText="1"/>
    </xf>
    <xf numFmtId="49" fontId="63" fillId="0" borderId="57" xfId="134" applyNumberFormat="1" applyFont="1" applyBorder="1" applyAlignment="1">
      <alignment horizontal="center" vertical="top" wrapText="1"/>
    </xf>
    <xf numFmtId="0" fontId="63" fillId="0" borderId="0" xfId="134" applyFont="1" applyAlignment="1">
      <alignment vertical="top"/>
    </xf>
    <xf numFmtId="0" fontId="63" fillId="0" borderId="54" xfId="134" applyFont="1" applyBorder="1" applyAlignment="1">
      <alignment horizontal="center" wrapText="1"/>
    </xf>
    <xf numFmtId="0" fontId="63" fillId="0" borderId="57" xfId="134" applyFont="1" applyBorder="1" applyAlignment="1">
      <alignment horizontal="center" wrapText="1"/>
    </xf>
    <xf numFmtId="4" fontId="63" fillId="0" borderId="0" xfId="139" applyNumberFormat="1" applyFont="1" applyAlignment="1" applyProtection="1">
      <alignment horizontal="right"/>
      <protection locked="0"/>
    </xf>
    <xf numFmtId="4" fontId="63" fillId="0" borderId="57" xfId="139" applyNumberFormat="1" applyFont="1" applyBorder="1" applyAlignment="1">
      <alignment horizontal="right"/>
    </xf>
    <xf numFmtId="0" fontId="8" fillId="0" borderId="55" xfId="148" applyFont="1" applyBorder="1" applyAlignment="1">
      <alignment horizontal="left" vertical="top" wrapText="1"/>
    </xf>
    <xf numFmtId="0" fontId="8" fillId="0" borderId="0" xfId="148" applyFont="1" applyAlignment="1">
      <alignment horizontal="center" wrapText="1"/>
    </xf>
    <xf numFmtId="0" fontId="8" fillId="0" borderId="57" xfId="148" applyFont="1" applyBorder="1" applyAlignment="1">
      <alignment horizontal="center" wrapText="1"/>
    </xf>
    <xf numFmtId="4" fontId="8" fillId="0" borderId="0" xfId="148" applyNumberFormat="1" applyFont="1" applyAlignment="1" applyProtection="1">
      <alignment horizontal="center" wrapText="1"/>
      <protection locked="0"/>
    </xf>
    <xf numFmtId="4" fontId="32" fillId="0" borderId="57" xfId="148" applyNumberFormat="1" applyFont="1" applyBorder="1"/>
    <xf numFmtId="0" fontId="8" fillId="0" borderId="54" xfId="148" applyFont="1" applyBorder="1" applyAlignment="1">
      <alignment horizontal="center" wrapText="1"/>
    </xf>
    <xf numFmtId="49" fontId="8" fillId="0" borderId="57" xfId="148" applyNumberFormat="1" applyFont="1" applyBorder="1" applyAlignment="1">
      <alignment horizontal="center" vertical="top" wrapText="1"/>
    </xf>
    <xf numFmtId="0" fontId="8" fillId="0" borderId="0" xfId="148" applyFont="1" applyAlignment="1">
      <alignment horizontal="justify" vertical="top" wrapText="1"/>
    </xf>
    <xf numFmtId="0" fontId="8" fillId="0" borderId="0" xfId="148" applyFont="1" applyAlignment="1">
      <alignment horizontal="left" vertical="top" wrapText="1"/>
    </xf>
    <xf numFmtId="0" fontId="77" fillId="0" borderId="57" xfId="148" applyFont="1" applyBorder="1" applyAlignment="1">
      <alignment horizontal="left" vertical="top" wrapText="1"/>
    </xf>
    <xf numFmtId="0" fontId="8" fillId="0" borderId="57" xfId="148" applyFont="1" applyBorder="1" applyAlignment="1">
      <alignment horizontal="left" vertical="top" wrapText="1"/>
    </xf>
    <xf numFmtId="4" fontId="8" fillId="0" borderId="57" xfId="148" applyNumberFormat="1" applyFont="1" applyBorder="1" applyAlignment="1" applyProtection="1">
      <alignment horizontal="center" wrapText="1"/>
      <protection locked="0"/>
    </xf>
    <xf numFmtId="4" fontId="32" fillId="0" borderId="55" xfId="148" applyNumberFormat="1" applyFont="1" applyBorder="1"/>
    <xf numFmtId="49" fontId="8" fillId="0" borderId="54" xfId="148" applyNumberFormat="1" applyFont="1" applyBorder="1" applyAlignment="1">
      <alignment horizontal="center" vertical="top" wrapText="1"/>
    </xf>
    <xf numFmtId="0" fontId="8" fillId="0" borderId="57" xfId="148" applyFont="1" applyBorder="1" applyAlignment="1">
      <alignment horizontal="justify" vertical="top" wrapText="1"/>
    </xf>
    <xf numFmtId="4" fontId="9" fillId="0" borderId="55" xfId="139" applyNumberFormat="1" applyBorder="1"/>
    <xf numFmtId="0" fontId="8" fillId="0" borderId="55" xfId="147" applyFont="1" applyBorder="1" applyAlignment="1">
      <alignment horizontal="left" vertical="top" wrapText="1"/>
    </xf>
    <xf numFmtId="0" fontId="8" fillId="0" borderId="0" xfId="147" applyFont="1" applyAlignment="1">
      <alignment horizontal="center" wrapText="1"/>
    </xf>
    <xf numFmtId="0" fontId="8" fillId="0" borderId="57" xfId="147" applyFont="1" applyBorder="1" applyAlignment="1">
      <alignment vertical="top" wrapText="1"/>
    </xf>
    <xf numFmtId="0" fontId="8" fillId="0" borderId="57" xfId="147" applyFont="1" applyBorder="1" applyAlignment="1">
      <alignment vertical="top"/>
    </xf>
    <xf numFmtId="0" fontId="77" fillId="0" borderId="57" xfId="139" applyFont="1" applyBorder="1" applyAlignment="1">
      <alignment horizontal="justify" vertical="top" wrapText="1"/>
    </xf>
    <xf numFmtId="0" fontId="8" fillId="0" borderId="54" xfId="139" applyFont="1" applyBorder="1" applyAlignment="1">
      <alignment horizontal="justify" vertical="top" wrapText="1"/>
    </xf>
    <xf numFmtId="4" fontId="8" fillId="0" borderId="54" xfId="139" applyNumberFormat="1" applyFont="1" applyBorder="1" applyAlignment="1" applyProtection="1">
      <alignment wrapText="1"/>
      <protection locked="0"/>
    </xf>
    <xf numFmtId="0" fontId="8" fillId="0" borderId="54" xfId="135" applyFont="1" applyBorder="1" applyAlignment="1">
      <alignment horizontal="center" wrapText="1"/>
    </xf>
    <xf numFmtId="4" fontId="8" fillId="0" borderId="57" xfId="139" applyNumberFormat="1" applyFont="1" applyBorder="1" applyAlignment="1" applyProtection="1">
      <alignment horizontal="right"/>
      <protection locked="0"/>
    </xf>
    <xf numFmtId="0" fontId="8" fillId="0" borderId="57" xfId="139" applyFont="1" applyBorder="1"/>
    <xf numFmtId="4" fontId="8" fillId="0" borderId="0" xfId="139" applyNumberFormat="1" applyFont="1" applyAlignment="1" applyProtection="1">
      <alignment horizontal="center"/>
      <protection locked="0"/>
    </xf>
    <xf numFmtId="4" fontId="8" fillId="0" borderId="57" xfId="139" applyNumberFormat="1" applyFont="1" applyBorder="1" applyAlignment="1" applyProtection="1">
      <alignment horizontal="center"/>
      <protection locked="0"/>
    </xf>
    <xf numFmtId="0" fontId="63" fillId="0" borderId="57" xfId="139" applyFont="1" applyBorder="1" applyAlignment="1">
      <alignment horizontal="justify" vertical="top"/>
    </xf>
    <xf numFmtId="0" fontId="63" fillId="0" borderId="54" xfId="135" applyFont="1" applyBorder="1" applyAlignment="1">
      <alignment horizontal="center" wrapText="1"/>
    </xf>
    <xf numFmtId="0" fontId="9" fillId="0" borderId="57" xfId="139" applyBorder="1"/>
    <xf numFmtId="0" fontId="9" fillId="0" borderId="54" xfId="139" applyBorder="1" applyAlignment="1">
      <alignment horizontal="center"/>
    </xf>
    <xf numFmtId="2" fontId="9" fillId="0" borderId="54" xfId="139" applyNumberFormat="1" applyBorder="1" applyAlignment="1">
      <alignment horizontal="right"/>
    </xf>
    <xf numFmtId="2" fontId="105" fillId="0" borderId="54" xfId="139" applyNumberFormat="1" applyFont="1" applyBorder="1" applyAlignment="1">
      <alignment horizontal="right"/>
    </xf>
    <xf numFmtId="2" fontId="54" fillId="0" borderId="0" xfId="139" applyNumberFormat="1" applyFont="1" applyAlignment="1">
      <alignment horizontal="right" vertical="top" wrapText="1"/>
    </xf>
    <xf numFmtId="0" fontId="8" fillId="0" borderId="0" xfId="135" applyFont="1" applyAlignment="1">
      <alignment horizontal="justify" wrapText="1"/>
    </xf>
    <xf numFmtId="0" fontId="41" fillId="0" borderId="0" xfId="135" applyFont="1" applyAlignment="1">
      <alignment horizontal="justify" wrapText="1"/>
    </xf>
    <xf numFmtId="0" fontId="8" fillId="0" borderId="55" xfId="148" applyFont="1" applyBorder="1" applyAlignment="1">
      <alignment horizontal="center" wrapText="1"/>
    </xf>
    <xf numFmtId="0" fontId="65" fillId="0" borderId="0" xfId="135" applyFont="1" applyAlignment="1">
      <alignment horizontal="justify" wrapText="1"/>
    </xf>
    <xf numFmtId="0" fontId="8" fillId="0" borderId="0" xfId="135" applyFont="1" applyAlignment="1">
      <alignment horizontal="left" vertical="top" wrapText="1"/>
    </xf>
    <xf numFmtId="0" fontId="77" fillId="0" borderId="57" xfId="139" applyFont="1" applyBorder="1" applyAlignment="1">
      <alignment horizontal="justify"/>
    </xf>
    <xf numFmtId="0" fontId="93" fillId="31" borderId="60" xfId="139" applyFont="1" applyFill="1" applyBorder="1"/>
    <xf numFmtId="49" fontId="43" fillId="31" borderId="1" xfId="139" applyNumberFormat="1" applyFont="1" applyFill="1" applyBorder="1" applyAlignment="1">
      <alignment horizontal="left" vertical="top"/>
    </xf>
    <xf numFmtId="49" fontId="43" fillId="31" borderId="1" xfId="139" applyNumberFormat="1" applyFont="1" applyFill="1" applyBorder="1" applyAlignment="1">
      <alignment horizontal="right" vertical="top"/>
    </xf>
    <xf numFmtId="49" fontId="43" fillId="31" borderId="48" xfId="139" applyNumberFormat="1" applyFont="1" applyFill="1" applyBorder="1" applyAlignment="1">
      <alignment horizontal="right" vertical="top"/>
    </xf>
    <xf numFmtId="49" fontId="112" fillId="0" borderId="57" xfId="139" applyNumberFormat="1" applyFont="1" applyBorder="1" applyAlignment="1">
      <alignment horizontal="center" vertical="center"/>
    </xf>
    <xf numFmtId="0" fontId="105" fillId="0" borderId="57" xfId="139" applyFont="1" applyBorder="1" applyAlignment="1">
      <alignment horizontal="left" vertical="top" wrapText="1" readingOrder="1"/>
    </xf>
    <xf numFmtId="0" fontId="114" fillId="0" borderId="57" xfId="139" applyFont="1" applyBorder="1" applyAlignment="1">
      <alignment horizontal="center" vertical="center"/>
    </xf>
    <xf numFmtId="4" fontId="114" fillId="0" borderId="0" xfId="139" applyNumberFormat="1" applyFont="1" applyAlignment="1">
      <alignment vertical="center" readingOrder="1"/>
    </xf>
    <xf numFmtId="4" fontId="114" fillId="0" borderId="57" xfId="139" applyNumberFormat="1" applyFont="1" applyBorder="1" applyAlignment="1">
      <alignment horizontal="right" vertical="center"/>
    </xf>
    <xf numFmtId="0" fontId="114" fillId="0" borderId="57" xfId="139" applyFont="1" applyBorder="1" applyAlignment="1">
      <alignment horizontal="right" vertical="center"/>
    </xf>
    <xf numFmtId="0" fontId="106" fillId="0" borderId="57" xfId="141" applyFont="1" applyBorder="1" applyAlignment="1">
      <alignment horizontal="center" vertical="top"/>
    </xf>
    <xf numFmtId="0" fontId="54" fillId="0" borderId="57" xfId="139" applyFont="1" applyBorder="1" applyAlignment="1">
      <alignment horizontal="justify"/>
    </xf>
    <xf numFmtId="0" fontId="106" fillId="0" borderId="0" xfId="139" applyFont="1" applyAlignment="1">
      <alignment horizontal="center"/>
    </xf>
    <xf numFmtId="1" fontId="106" fillId="0" borderId="54" xfId="139" applyNumberFormat="1" applyFont="1" applyBorder="1" applyAlignment="1">
      <alignment horizontal="center" readingOrder="1"/>
    </xf>
    <xf numFmtId="4" fontId="54" fillId="0" borderId="54" xfId="139" applyNumberFormat="1" applyFont="1" applyBorder="1" applyAlignment="1" applyProtection="1">
      <alignment horizontal="right"/>
      <protection locked="0"/>
    </xf>
    <xf numFmtId="1" fontId="100" fillId="0" borderId="54" xfId="139" applyNumberFormat="1" applyFont="1" applyBorder="1" applyAlignment="1">
      <alignment horizontal="center" readingOrder="1"/>
    </xf>
    <xf numFmtId="4" fontId="77" fillId="0" borderId="54" xfId="139" applyNumberFormat="1" applyFont="1" applyBorder="1" applyAlignment="1" applyProtection="1">
      <alignment horizontal="right"/>
      <protection locked="0"/>
    </xf>
    <xf numFmtId="0" fontId="54" fillId="0" borderId="0" xfId="139" applyFont="1" applyAlignment="1">
      <alignment horizontal="left" vertical="center"/>
    </xf>
    <xf numFmtId="0" fontId="54" fillId="0" borderId="0" xfId="139" applyFont="1" applyAlignment="1">
      <alignment horizontal="justify" vertical="center"/>
    </xf>
    <xf numFmtId="0" fontId="54" fillId="0" borderId="58" xfId="139" applyFont="1" applyBorder="1" applyAlignment="1">
      <alignment vertical="top" wrapText="1"/>
    </xf>
    <xf numFmtId="0" fontId="54" fillId="0" borderId="57" xfId="139" applyFont="1" applyBorder="1" applyAlignment="1">
      <alignment vertical="top" wrapText="1"/>
    </xf>
    <xf numFmtId="0" fontId="115" fillId="0" borderId="57" xfId="139" applyFont="1" applyBorder="1" applyAlignment="1">
      <alignment vertical="top" wrapText="1"/>
    </xf>
    <xf numFmtId="0" fontId="116" fillId="0" borderId="57" xfId="139" applyFont="1" applyBorder="1" applyAlignment="1">
      <alignment vertical="top" wrapText="1"/>
    </xf>
    <xf numFmtId="0" fontId="116" fillId="0" borderId="57" xfId="139" applyFont="1" applyBorder="1" applyAlignment="1">
      <alignment vertical="center" wrapText="1"/>
    </xf>
    <xf numFmtId="0" fontId="117" fillId="0" borderId="57" xfId="139" applyFont="1" applyBorder="1" applyAlignment="1">
      <alignment vertical="top" wrapText="1"/>
    </xf>
    <xf numFmtId="0" fontId="106" fillId="0" borderId="54" xfId="141" applyFont="1" applyBorder="1" applyAlignment="1">
      <alignment horizontal="center" vertical="top"/>
    </xf>
    <xf numFmtId="0" fontId="75" fillId="0" borderId="57" xfId="139" applyFont="1" applyBorder="1" applyAlignment="1">
      <alignment horizontal="left" wrapText="1"/>
    </xf>
    <xf numFmtId="0" fontId="54" fillId="0" borderId="0" xfId="139" applyFont="1" applyAlignment="1">
      <alignment horizontal="center"/>
    </xf>
    <xf numFmtId="4" fontId="54" fillId="0" borderId="54" xfId="139" applyNumberFormat="1" applyFont="1" applyBorder="1" applyAlignment="1">
      <alignment horizontal="right"/>
    </xf>
    <xf numFmtId="0" fontId="8" fillId="0" borderId="0" xfId="139" applyFont="1" applyAlignment="1">
      <alignment wrapText="1"/>
    </xf>
    <xf numFmtId="0" fontId="100" fillId="0" borderId="54" xfId="139" applyFont="1" applyBorder="1" applyAlignment="1">
      <alignment horizontal="center"/>
    </xf>
    <xf numFmtId="49" fontId="106" fillId="0" borderId="54" xfId="139" applyNumberFormat="1" applyFont="1" applyBorder="1" applyAlignment="1">
      <alignment horizontal="center" vertical="top"/>
    </xf>
    <xf numFmtId="0" fontId="106" fillId="0" borderId="54" xfId="139" applyFont="1" applyBorder="1" applyAlignment="1">
      <alignment horizontal="center"/>
    </xf>
    <xf numFmtId="1" fontId="106" fillId="0" borderId="57" xfId="139" applyNumberFormat="1" applyFont="1" applyBorder="1" applyAlignment="1">
      <alignment horizontal="center" readingOrder="1"/>
    </xf>
    <xf numFmtId="0" fontId="54" fillId="0" borderId="54" xfId="139" applyFont="1" applyBorder="1" applyAlignment="1">
      <alignment vertical="top"/>
    </xf>
    <xf numFmtId="0" fontId="54" fillId="0" borderId="0" xfId="139" applyFont="1"/>
    <xf numFmtId="0" fontId="54" fillId="0" borderId="57" xfId="139" applyFont="1" applyBorder="1"/>
    <xf numFmtId="4" fontId="106" fillId="0" borderId="57" xfId="139" applyNumberFormat="1" applyFont="1" applyBorder="1" applyAlignment="1" applyProtection="1">
      <alignment horizontal="right"/>
      <protection locked="0"/>
    </xf>
    <xf numFmtId="49" fontId="106" fillId="0" borderId="57" xfId="139" applyNumberFormat="1" applyFont="1" applyBorder="1" applyAlignment="1">
      <alignment horizontal="center" vertical="top"/>
    </xf>
    <xf numFmtId="4" fontId="106" fillId="0" borderId="0" xfId="139" applyNumberFormat="1" applyFont="1" applyAlignment="1">
      <alignment horizontal="right"/>
    </xf>
    <xf numFmtId="0" fontId="54" fillId="0" borderId="57" xfId="139" quotePrefix="1" applyFont="1" applyBorder="1" applyAlignment="1">
      <alignment vertical="top" wrapText="1"/>
    </xf>
    <xf numFmtId="0" fontId="100" fillId="0" borderId="57" xfId="141" applyFont="1" applyBorder="1" applyAlignment="1">
      <alignment horizontal="center" vertical="top"/>
    </xf>
    <xf numFmtId="0" fontId="100" fillId="0" borderId="0" xfId="139" applyFont="1" applyAlignment="1">
      <alignment horizontal="justify" vertical="top" readingOrder="1"/>
    </xf>
    <xf numFmtId="0" fontId="106" fillId="0" borderId="57" xfId="139" applyFont="1" applyBorder="1" applyAlignment="1">
      <alignment horizontal="justify" vertical="top" readingOrder="1"/>
    </xf>
    <xf numFmtId="0" fontId="118" fillId="0" borderId="57" xfId="157" applyFont="1" applyBorder="1"/>
    <xf numFmtId="0" fontId="54" fillId="0" borderId="0" xfId="139" applyFont="1" applyAlignment="1">
      <alignment wrapText="1"/>
    </xf>
    <xf numFmtId="0" fontId="106" fillId="0" borderId="57" xfId="139" applyFont="1" applyBorder="1" applyAlignment="1">
      <alignment horizontal="center"/>
    </xf>
    <xf numFmtId="0" fontId="106" fillId="0" borderId="54" xfId="139" applyFont="1" applyBorder="1" applyAlignment="1">
      <alignment horizontal="justify" vertical="top" readingOrder="1"/>
    </xf>
    <xf numFmtId="0" fontId="100" fillId="0" borderId="57" xfId="139" applyFont="1" applyBorder="1" applyAlignment="1">
      <alignment horizontal="justify" vertical="top" readingOrder="1"/>
    </xf>
    <xf numFmtId="1" fontId="100" fillId="0" borderId="57" xfId="139" applyNumberFormat="1" applyFont="1" applyBorder="1" applyAlignment="1">
      <alignment horizontal="center" readingOrder="1"/>
    </xf>
    <xf numFmtId="0" fontId="106" fillId="0" borderId="0" xfId="139" applyFont="1" applyAlignment="1">
      <alignment horizontal="justify" vertical="top" readingOrder="1"/>
    </xf>
    <xf numFmtId="1" fontId="106" fillId="0" borderId="0" xfId="139" applyNumberFormat="1" applyFont="1" applyAlignment="1">
      <alignment horizontal="center" readingOrder="1"/>
    </xf>
    <xf numFmtId="1" fontId="100" fillId="0" borderId="0" xfId="139" applyNumberFormat="1" applyFont="1" applyAlignment="1">
      <alignment horizontal="center" readingOrder="1"/>
    </xf>
    <xf numFmtId="4" fontId="54" fillId="0" borderId="57" xfId="139" applyNumberFormat="1" applyFont="1" applyBorder="1" applyAlignment="1" applyProtection="1">
      <alignment horizontal="right"/>
      <protection locked="0"/>
    </xf>
    <xf numFmtId="0" fontId="120" fillId="0" borderId="57" xfId="37" applyFont="1" applyBorder="1"/>
    <xf numFmtId="0" fontId="121" fillId="0" borderId="57" xfId="37" applyFont="1" applyBorder="1"/>
    <xf numFmtId="0" fontId="120" fillId="0" borderId="57" xfId="37" applyFont="1" applyBorder="1" applyAlignment="1">
      <alignment horizontal="right"/>
    </xf>
    <xf numFmtId="4" fontId="106" fillId="0" borderId="54" xfId="139" applyNumberFormat="1" applyFont="1" applyBorder="1" applyAlignment="1">
      <alignment horizontal="right"/>
    </xf>
    <xf numFmtId="4" fontId="77" fillId="0" borderId="54" xfId="139" applyNumberFormat="1" applyFont="1" applyBorder="1" applyAlignment="1">
      <alignment horizontal="right"/>
    </xf>
    <xf numFmtId="4" fontId="120" fillId="0" borderId="57" xfId="139" applyNumberFormat="1" applyFont="1" applyBorder="1" applyAlignment="1">
      <alignment horizontal="right"/>
    </xf>
    <xf numFmtId="0" fontId="106" fillId="0" borderId="54" xfId="139" applyFont="1" applyBorder="1" applyAlignment="1">
      <alignment horizontal="center" vertical="top"/>
    </xf>
    <xf numFmtId="0" fontId="54" fillId="0" borderId="54" xfId="139" applyFont="1" applyBorder="1" applyAlignment="1">
      <alignment horizontal="justify" vertical="top"/>
    </xf>
    <xf numFmtId="0" fontId="54" fillId="0" borderId="54" xfId="139" applyFont="1" applyBorder="1" applyAlignment="1">
      <alignment horizontal="justify"/>
    </xf>
    <xf numFmtId="0" fontId="106" fillId="0" borderId="57" xfId="139" applyFont="1" applyBorder="1" applyAlignment="1">
      <alignment horizontal="center" vertical="top"/>
    </xf>
    <xf numFmtId="1" fontId="77" fillId="0" borderId="57" xfId="139" applyNumberFormat="1" applyFont="1" applyBorder="1" applyAlignment="1">
      <alignment horizontal="center" readingOrder="1"/>
    </xf>
    <xf numFmtId="0" fontId="54" fillId="0" borderId="57" xfId="139" applyFont="1" applyBorder="1" applyAlignment="1">
      <alignment wrapText="1"/>
    </xf>
    <xf numFmtId="0" fontId="77" fillId="0" borderId="54" xfId="139" applyFont="1" applyBorder="1" applyAlignment="1">
      <alignment horizontal="justify"/>
    </xf>
    <xf numFmtId="0" fontId="54" fillId="0" borderId="57" xfId="158" applyFont="1" applyBorder="1" applyAlignment="1">
      <alignment horizontal="center" vertical="top"/>
    </xf>
    <xf numFmtId="0" fontId="54" fillId="0" borderId="57" xfId="140" applyFont="1" applyBorder="1" applyAlignment="1">
      <alignment horizontal="right"/>
    </xf>
    <xf numFmtId="0" fontId="8" fillId="0" borderId="57" xfId="140" applyFont="1" applyBorder="1" applyAlignment="1">
      <alignment horizontal="right"/>
    </xf>
    <xf numFmtId="0" fontId="106" fillId="0" borderId="57" xfId="140" applyFont="1" applyBorder="1" applyAlignment="1">
      <alignment horizontal="center" vertical="top"/>
    </xf>
    <xf numFmtId="0" fontId="54" fillId="0" borderId="57" xfId="139" quotePrefix="1" applyFont="1" applyBorder="1" applyAlignment="1">
      <alignment wrapText="1"/>
    </xf>
    <xf numFmtId="4" fontId="54" fillId="0" borderId="57" xfId="139" applyNumberFormat="1" applyFont="1" applyBorder="1"/>
    <xf numFmtId="0" fontId="106" fillId="0" borderId="54" xfId="139" applyFont="1" applyBorder="1" applyAlignment="1">
      <alignment horizontal="right" vertical="top"/>
    </xf>
    <xf numFmtId="0" fontId="54" fillId="0" borderId="57" xfId="139" applyFont="1" applyBorder="1" applyAlignment="1">
      <alignment horizontal="justify" vertical="top"/>
    </xf>
    <xf numFmtId="4" fontId="54" fillId="0" borderId="57" xfId="139" applyNumberFormat="1" applyFont="1" applyBorder="1" applyAlignment="1">
      <alignment horizontal="right"/>
    </xf>
    <xf numFmtId="0" fontId="54" fillId="0" borderId="57" xfId="139" applyFont="1" applyBorder="1" applyAlignment="1">
      <alignment horizontal="center" vertical="top"/>
    </xf>
    <xf numFmtId="0" fontId="75" fillId="0" borderId="0" xfId="139" applyFont="1" applyAlignment="1">
      <alignment horizontal="left" wrapText="1"/>
    </xf>
    <xf numFmtId="0" fontId="54" fillId="0" borderId="54" xfId="139" applyFont="1" applyBorder="1" applyAlignment="1">
      <alignment horizontal="center" vertical="top"/>
    </xf>
    <xf numFmtId="0" fontId="8" fillId="0" borderId="57" xfId="139" applyFont="1" applyBorder="1" applyAlignment="1">
      <alignment horizontal="left" wrapText="1"/>
    </xf>
    <xf numFmtId="0" fontId="54" fillId="0" borderId="57" xfId="139" applyFont="1" applyBorder="1" applyAlignment="1">
      <alignment vertical="top"/>
    </xf>
    <xf numFmtId="0" fontId="8" fillId="0" borderId="0" xfId="139" applyFont="1" applyAlignment="1">
      <alignment vertical="center" wrapText="1"/>
    </xf>
    <xf numFmtId="0" fontId="8" fillId="0" borderId="0" xfId="150" applyFont="1" applyAlignment="1">
      <alignment wrapText="1"/>
    </xf>
    <xf numFmtId="0" fontId="75" fillId="0" borderId="57" xfId="150" applyFont="1" applyBorder="1" applyAlignment="1">
      <alignment vertical="top" wrapText="1"/>
    </xf>
    <xf numFmtId="16" fontId="106" fillId="0" borderId="54" xfId="139" applyNumberFormat="1" applyFont="1" applyBorder="1" applyAlignment="1">
      <alignment horizontal="center" vertical="top"/>
    </xf>
    <xf numFmtId="0" fontId="8" fillId="0" borderId="57" xfId="139" applyFont="1" applyBorder="1" applyAlignment="1">
      <alignment wrapText="1"/>
    </xf>
    <xf numFmtId="0" fontId="8" fillId="0" borderId="57" xfId="139" applyFont="1" applyBorder="1" applyAlignment="1">
      <alignment vertical="center" wrapText="1"/>
    </xf>
    <xf numFmtId="0" fontId="8" fillId="0" borderId="57" xfId="150" applyFont="1" applyBorder="1" applyAlignment="1">
      <alignment wrapText="1"/>
    </xf>
    <xf numFmtId="0" fontId="75" fillId="0" borderId="57" xfId="150" applyFont="1" applyBorder="1" applyAlignment="1">
      <alignment wrapText="1"/>
    </xf>
    <xf numFmtId="16" fontId="106" fillId="0" borderId="57" xfId="139" applyNumberFormat="1" applyFont="1" applyBorder="1" applyAlignment="1">
      <alignment horizontal="center" vertical="top"/>
    </xf>
    <xf numFmtId="0" fontId="8" fillId="0" borderId="57" xfId="139" quotePrefix="1" applyFont="1" applyBorder="1" applyAlignment="1">
      <alignment wrapText="1"/>
    </xf>
    <xf numFmtId="0" fontId="8" fillId="0" borderId="57" xfId="139" quotePrefix="1" applyFont="1" applyBorder="1"/>
    <xf numFmtId="0" fontId="54" fillId="0" borderId="0" xfId="139" applyFont="1" applyAlignment="1">
      <alignment vertical="top" wrapText="1"/>
    </xf>
    <xf numFmtId="0" fontId="54" fillId="0" borderId="57" xfId="150" applyFont="1" applyBorder="1" applyAlignment="1">
      <alignment horizontal="justify" vertical="top"/>
    </xf>
    <xf numFmtId="0" fontId="54" fillId="0" borderId="57" xfId="149" applyFont="1" applyBorder="1" applyAlignment="1">
      <alignment horizontal="center"/>
    </xf>
    <xf numFmtId="49" fontId="54" fillId="0" borderId="57" xfId="139" applyNumberFormat="1" applyFont="1" applyBorder="1" applyAlignment="1">
      <alignment horizontal="center" vertical="top"/>
    </xf>
    <xf numFmtId="0" fontId="54" fillId="0" borderId="57" xfId="159" applyFont="1" applyBorder="1" applyAlignment="1">
      <alignment horizontal="justify" vertical="top"/>
    </xf>
    <xf numFmtId="1" fontId="54" fillId="0" borderId="57" xfId="139" applyNumberFormat="1" applyFont="1" applyBorder="1" applyAlignment="1">
      <alignment horizontal="center" readingOrder="1"/>
    </xf>
    <xf numFmtId="0" fontId="77" fillId="0" borderId="57" xfId="139" applyFont="1" applyBorder="1" applyAlignment="1">
      <alignment horizontal="justify" vertical="top" readingOrder="1"/>
    </xf>
    <xf numFmtId="0" fontId="54" fillId="0" borderId="58" xfId="139" applyFont="1" applyBorder="1" applyAlignment="1">
      <alignment horizontal="center" vertical="top"/>
    </xf>
    <xf numFmtId="0" fontId="54" fillId="0" borderId="58" xfId="139" applyFont="1" applyBorder="1" applyAlignment="1">
      <alignment horizontal="justify" vertical="top"/>
    </xf>
    <xf numFmtId="0" fontId="54" fillId="0" borderId="49" xfId="139" applyFont="1" applyBorder="1" applyAlignment="1">
      <alignment horizontal="center"/>
    </xf>
    <xf numFmtId="0" fontId="54" fillId="0" borderId="58" xfId="139" applyFont="1" applyBorder="1" applyAlignment="1">
      <alignment horizontal="center"/>
    </xf>
    <xf numFmtId="4" fontId="54" fillId="0" borderId="50" xfId="139" applyNumberFormat="1" applyFont="1" applyBorder="1" applyAlignment="1">
      <alignment horizontal="right"/>
    </xf>
    <xf numFmtId="4" fontId="54" fillId="0" borderId="58" xfId="139" applyNumberFormat="1" applyFont="1" applyBorder="1" applyAlignment="1">
      <alignment horizontal="right"/>
    </xf>
    <xf numFmtId="0" fontId="54" fillId="0" borderId="0" xfId="139" applyFont="1" applyAlignment="1">
      <alignment horizontal="right"/>
    </xf>
    <xf numFmtId="0" fontId="54" fillId="0" borderId="57" xfId="139" applyFont="1" applyBorder="1" applyAlignment="1">
      <alignment horizontal="right"/>
    </xf>
    <xf numFmtId="0" fontId="115" fillId="0" borderId="57" xfId="139" applyFont="1" applyBorder="1" applyAlignment="1">
      <alignment horizontal="justify" vertical="top"/>
    </xf>
    <xf numFmtId="0" fontId="54" fillId="0" borderId="55" xfId="139" applyFont="1" applyBorder="1" applyAlignment="1">
      <alignment horizontal="justify" vertical="top"/>
    </xf>
    <xf numFmtId="0" fontId="54" fillId="0" borderId="54" xfId="139" applyFont="1" applyBorder="1" applyAlignment="1">
      <alignment horizontal="center" wrapText="1"/>
    </xf>
    <xf numFmtId="4" fontId="54" fillId="0" borderId="55" xfId="139" applyNumberFormat="1" applyFont="1" applyBorder="1" applyAlignment="1">
      <alignment horizontal="right"/>
    </xf>
    <xf numFmtId="49" fontId="115" fillId="31" borderId="64" xfId="141" applyNumberFormat="1" applyFont="1" applyFill="1" applyBorder="1" applyAlignment="1">
      <alignment horizontal="center" vertical="top"/>
    </xf>
    <xf numFmtId="49" fontId="43" fillId="31" borderId="62" xfId="141" applyNumberFormat="1" applyFont="1" applyFill="1" applyBorder="1" applyAlignment="1">
      <alignment vertical="center" readingOrder="1"/>
    </xf>
    <xf numFmtId="0" fontId="54" fillId="31" borderId="64" xfId="158" applyFont="1" applyFill="1" applyBorder="1" applyAlignment="1">
      <alignment horizontal="center"/>
    </xf>
    <xf numFmtId="0" fontId="54" fillId="31" borderId="65" xfId="158" applyFont="1" applyFill="1" applyBorder="1" applyAlignment="1">
      <alignment horizontal="right"/>
    </xf>
    <xf numFmtId="4" fontId="115" fillId="31" borderId="64" xfId="158" applyNumberFormat="1" applyFont="1" applyFill="1" applyBorder="1" applyAlignment="1">
      <alignment horizontal="right"/>
    </xf>
    <xf numFmtId="49" fontId="115" fillId="0" borderId="0" xfId="141" applyNumberFormat="1" applyFont="1" applyAlignment="1">
      <alignment horizontal="center" vertical="top"/>
    </xf>
    <xf numFmtId="0" fontId="115" fillId="0" borderId="0" xfId="141" applyFont="1" applyAlignment="1">
      <alignment vertical="center" readingOrder="1"/>
    </xf>
    <xf numFmtId="0" fontId="54" fillId="0" borderId="0" xfId="158" applyFont="1" applyAlignment="1">
      <alignment horizontal="center"/>
    </xf>
    <xf numFmtId="0" fontId="54" fillId="0" borderId="0" xfId="158" applyFont="1" applyAlignment="1">
      <alignment horizontal="right"/>
    </xf>
    <xf numFmtId="4" fontId="115" fillId="0" borderId="0" xfId="158" applyNumberFormat="1" applyFont="1" applyAlignment="1">
      <alignment horizontal="right"/>
    </xf>
    <xf numFmtId="49" fontId="95" fillId="31" borderId="1" xfId="37" applyNumberFormat="1" applyFont="1" applyFill="1" applyBorder="1" applyAlignment="1">
      <alignment horizontal="center"/>
    </xf>
    <xf numFmtId="0" fontId="92" fillId="31" borderId="4" xfId="37" applyFont="1" applyFill="1" applyBorder="1"/>
    <xf numFmtId="0" fontId="95" fillId="31" borderId="4" xfId="37" applyFont="1" applyFill="1" applyBorder="1"/>
    <xf numFmtId="0" fontId="95" fillId="31" borderId="4" xfId="37" applyFont="1" applyFill="1" applyBorder="1" applyAlignment="1">
      <alignment horizontal="center"/>
    </xf>
    <xf numFmtId="0" fontId="95" fillId="31" borderId="4" xfId="37" applyFont="1" applyFill="1" applyBorder="1" applyAlignment="1">
      <alignment horizontal="right"/>
    </xf>
    <xf numFmtId="0" fontId="95" fillId="31" borderId="56" xfId="37" applyFont="1" applyFill="1" applyBorder="1" applyAlignment="1">
      <alignment horizontal="right"/>
    </xf>
    <xf numFmtId="49" fontId="102" fillId="0" borderId="59" xfId="37" applyNumberFormat="1" applyFont="1" applyBorder="1" applyAlignment="1">
      <alignment horizontal="center" vertical="center"/>
    </xf>
    <xf numFmtId="0" fontId="93" fillId="0" borderId="29" xfId="160" applyFont="1" applyBorder="1"/>
    <xf numFmtId="0" fontId="101" fillId="0" borderId="48" xfId="37" applyFont="1" applyBorder="1" applyAlignment="1">
      <alignment horizontal="center" vertical="center"/>
    </xf>
    <xf numFmtId="4" fontId="101" fillId="0" borderId="56" xfId="37" applyNumberFormat="1" applyFont="1" applyBorder="1" applyAlignment="1">
      <alignment horizontal="center" vertical="center"/>
    </xf>
    <xf numFmtId="4" fontId="101" fillId="0" borderId="53" xfId="37" applyNumberFormat="1" applyFont="1" applyBorder="1" applyAlignment="1" applyProtection="1">
      <alignment horizontal="right" vertical="center"/>
      <protection locked="0"/>
    </xf>
    <xf numFmtId="0" fontId="101" fillId="0" borderId="59" xfId="37" applyFont="1" applyBorder="1" applyAlignment="1">
      <alignment horizontal="center" vertical="center"/>
    </xf>
    <xf numFmtId="4" fontId="101" fillId="0" borderId="53" xfId="37" applyNumberFormat="1" applyFont="1" applyBorder="1" applyAlignment="1">
      <alignment horizontal="center" vertical="center"/>
    </xf>
    <xf numFmtId="4" fontId="101" fillId="0" borderId="53" xfId="37" applyNumberFormat="1" applyFont="1" applyBorder="1" applyAlignment="1">
      <alignment horizontal="right" vertical="center"/>
    </xf>
    <xf numFmtId="49" fontId="93" fillId="0" borderId="29" xfId="160" applyNumberFormat="1" applyFont="1" applyBorder="1"/>
    <xf numFmtId="49" fontId="99" fillId="0" borderId="66" xfId="37" applyNumberFormat="1" applyFont="1" applyBorder="1" applyAlignment="1">
      <alignment horizontal="center" vertical="center"/>
    </xf>
    <xf numFmtId="0" fontId="95" fillId="0" borderId="67" xfId="37" applyFont="1" applyBorder="1" applyAlignment="1">
      <alignment vertical="center"/>
    </xf>
    <xf numFmtId="0" fontId="95" fillId="0" borderId="66" xfId="37" applyFont="1" applyBorder="1" applyAlignment="1">
      <alignment horizontal="center" vertical="center"/>
    </xf>
    <xf numFmtId="4" fontId="95" fillId="0" borderId="66" xfId="37" applyNumberFormat="1" applyFont="1" applyBorder="1" applyAlignment="1">
      <alignment horizontal="center" vertical="center"/>
    </xf>
    <xf numFmtId="4" fontId="95" fillId="0" borderId="66" xfId="37" applyNumberFormat="1" applyFont="1" applyBorder="1" applyAlignment="1" applyProtection="1">
      <alignment horizontal="right" vertical="center"/>
      <protection locked="0"/>
    </xf>
    <xf numFmtId="4" fontId="95" fillId="0" borderId="66" xfId="37" applyNumberFormat="1" applyFont="1" applyBorder="1" applyAlignment="1">
      <alignment horizontal="right" vertical="center"/>
    </xf>
    <xf numFmtId="49" fontId="121" fillId="0" borderId="0" xfId="37" applyNumberFormat="1" applyFont="1"/>
    <xf numFmtId="0" fontId="121" fillId="0" borderId="0" xfId="37" applyFont="1"/>
    <xf numFmtId="0" fontId="121" fillId="0" borderId="0" xfId="37" applyFont="1" applyAlignment="1">
      <alignment horizontal="right"/>
    </xf>
    <xf numFmtId="49" fontId="99" fillId="0" borderId="66" xfId="141" applyNumberFormat="1" applyFont="1" applyBorder="1" applyAlignment="1">
      <alignment horizontal="center" vertical="center"/>
    </xf>
    <xf numFmtId="0" fontId="99" fillId="0" borderId="66" xfId="141" applyFont="1" applyBorder="1" applyAlignment="1">
      <alignment vertical="center"/>
    </xf>
    <xf numFmtId="0" fontId="99" fillId="0" borderId="66" xfId="141" applyFont="1" applyBorder="1" applyAlignment="1">
      <alignment horizontal="right" vertical="center"/>
    </xf>
    <xf numFmtId="49" fontId="25" fillId="0" borderId="0" xfId="37" applyNumberFormat="1"/>
    <xf numFmtId="0" fontId="25" fillId="0" borderId="0" xfId="37" applyAlignment="1">
      <alignment horizontal="right"/>
    </xf>
    <xf numFmtId="4" fontId="108" fillId="0" borderId="57" xfId="139" applyNumberFormat="1" applyFont="1" applyBorder="1" applyAlignment="1">
      <alignment horizontal="right"/>
    </xf>
    <xf numFmtId="4" fontId="25" fillId="0" borderId="0" xfId="37" applyNumberFormat="1" applyAlignment="1">
      <alignment horizontal="right"/>
    </xf>
    <xf numFmtId="0" fontId="6" fillId="0" borderId="0" xfId="1" applyNumberFormat="1" applyFont="1" applyAlignment="1" applyProtection="1">
      <alignment horizontal="left" vertical="top"/>
    </xf>
    <xf numFmtId="0" fontId="6" fillId="0" borderId="0" xfId="1" applyNumberFormat="1" applyFont="1" applyAlignment="1" applyProtection="1">
      <alignment horizontal="left" vertical="top" wrapText="1"/>
    </xf>
    <xf numFmtId="49" fontId="7" fillId="0" borderId="0" xfId="0" applyNumberFormat="1" applyFont="1" applyAlignment="1">
      <alignment horizontal="right" vertical="top"/>
    </xf>
    <xf numFmtId="0" fontId="7" fillId="0" borderId="0" xfId="1" applyNumberFormat="1" applyFont="1" applyAlignment="1" applyProtection="1">
      <alignment horizontal="left" vertical="top"/>
    </xf>
    <xf numFmtId="0" fontId="43" fillId="29" borderId="0" xfId="151" applyFont="1" applyFill="1" applyProtection="1">
      <protection locked="0"/>
    </xf>
    <xf numFmtId="0" fontId="44" fillId="29" borderId="0" xfId="151" applyFont="1" applyFill="1" applyProtection="1">
      <protection locked="0"/>
    </xf>
    <xf numFmtId="0" fontId="46" fillId="0" borderId="0" xfId="151" applyFont="1" applyAlignment="1">
      <alignment horizontal="center"/>
    </xf>
    <xf numFmtId="0" fontId="47" fillId="0" borderId="0" xfId="151" applyFont="1" applyAlignment="1">
      <alignment horizontal="center"/>
    </xf>
    <xf numFmtId="0" fontId="54" fillId="0" borderId="0" xfId="151" applyFont="1"/>
    <xf numFmtId="0" fontId="43" fillId="0" borderId="0" xfId="151" applyFont="1"/>
    <xf numFmtId="0" fontId="44" fillId="0" borderId="0" xfId="151" applyFont="1"/>
    <xf numFmtId="0" fontId="43" fillId="0" borderId="0" xfId="151" applyFont="1" applyAlignment="1">
      <alignment wrapText="1"/>
    </xf>
    <xf numFmtId="0" fontId="44" fillId="0" borderId="0" xfId="151" applyFont="1" applyAlignment="1">
      <alignment wrapText="1"/>
    </xf>
    <xf numFmtId="4" fontId="41" fillId="2" borderId="24" xfId="151" applyNumberFormat="1" applyFill="1" applyBorder="1" applyAlignment="1">
      <alignment horizontal="center" vertical="center" wrapText="1"/>
    </xf>
    <xf numFmtId="49" fontId="57" fillId="2" borderId="19" xfId="151" applyNumberFormat="1" applyFont="1" applyFill="1" applyBorder="1" applyAlignment="1">
      <alignment horizontal="center" vertical="top" wrapText="1"/>
    </xf>
    <xf numFmtId="0" fontId="57" fillId="2" borderId="20" xfId="151" applyFont="1" applyFill="1" applyBorder="1" applyAlignment="1">
      <alignment horizontal="justify" vertical="center" wrapText="1"/>
    </xf>
    <xf numFmtId="0" fontId="57" fillId="2" borderId="21" xfId="151" applyFont="1" applyFill="1" applyBorder="1" applyAlignment="1">
      <alignment horizontal="center" wrapText="1"/>
    </xf>
    <xf numFmtId="3" fontId="57" fillId="2" borderId="22" xfId="151" applyNumberFormat="1" applyFont="1" applyFill="1" applyBorder="1" applyAlignment="1">
      <alignment horizontal="right" wrapText="1"/>
    </xf>
    <xf numFmtId="0" fontId="57" fillId="2" borderId="23" xfId="151" applyFont="1" applyFill="1" applyBorder="1" applyAlignment="1">
      <alignment horizontal="right" wrapText="1"/>
    </xf>
    <xf numFmtId="0" fontId="97" fillId="0" borderId="0" xfId="139" applyFont="1" applyAlignment="1">
      <alignment horizontal="left" vertical="top" wrapText="1"/>
    </xf>
    <xf numFmtId="0" fontId="97" fillId="0" borderId="0" xfId="139" applyFont="1" applyAlignment="1">
      <alignment vertical="top" wrapText="1"/>
    </xf>
  </cellXfs>
  <cellStyles count="161">
    <cellStyle name="20 % – Poudarek1 2" xfId="4" xr:uid="{00000000-0005-0000-0000-000000000000}"/>
    <cellStyle name="20 % – Poudarek2 2" xfId="5" xr:uid="{00000000-0005-0000-0000-000001000000}"/>
    <cellStyle name="20 % – Poudarek3 2" xfId="6" xr:uid="{00000000-0005-0000-0000-000002000000}"/>
    <cellStyle name="20 % – Poudarek4 2" xfId="7" xr:uid="{00000000-0005-0000-0000-000003000000}"/>
    <cellStyle name="20 % – Poudarek5 2" xfId="8" xr:uid="{00000000-0005-0000-0000-000004000000}"/>
    <cellStyle name="20 % – Poudarek6 2" xfId="9" xr:uid="{00000000-0005-0000-0000-000005000000}"/>
    <cellStyle name="40 % – Poudarek1 2" xfId="10" xr:uid="{00000000-0005-0000-0000-000006000000}"/>
    <cellStyle name="40 % – Poudarek2 2" xfId="11" xr:uid="{00000000-0005-0000-0000-000007000000}"/>
    <cellStyle name="40 % – Poudarek3 2" xfId="12" xr:uid="{00000000-0005-0000-0000-000008000000}"/>
    <cellStyle name="40 % – Poudarek4 2" xfId="13" xr:uid="{00000000-0005-0000-0000-000009000000}"/>
    <cellStyle name="40 % – Poudarek5 2" xfId="14" xr:uid="{00000000-0005-0000-0000-00000A000000}"/>
    <cellStyle name="40 % – Poudarek6 2" xfId="15" xr:uid="{00000000-0005-0000-0000-00000B000000}"/>
    <cellStyle name="60 % – Poudarek1 2" xfId="16" xr:uid="{00000000-0005-0000-0000-00000C000000}"/>
    <cellStyle name="60 % – Poudarek2 2" xfId="17" xr:uid="{00000000-0005-0000-0000-00000D000000}"/>
    <cellStyle name="60 % – Poudarek3 2" xfId="18" xr:uid="{00000000-0005-0000-0000-00000E000000}"/>
    <cellStyle name="60 % – Poudarek4 2" xfId="19" xr:uid="{00000000-0005-0000-0000-00000F000000}"/>
    <cellStyle name="60 % – Poudarek5 2" xfId="20" xr:uid="{00000000-0005-0000-0000-000010000000}"/>
    <cellStyle name="60 % – Poudarek6 2" xfId="21" xr:uid="{00000000-0005-0000-0000-000011000000}"/>
    <cellStyle name="Comma 2" xfId="156" xr:uid="{B8DE78D3-F542-454F-BEE7-534CE5C443C0}"/>
    <cellStyle name="Comma_Sheet1" xfId="22" xr:uid="{00000000-0005-0000-0000-000012000000}"/>
    <cellStyle name="Dobro 2" xfId="23" xr:uid="{00000000-0005-0000-0000-000013000000}"/>
    <cellStyle name="Euro" xfId="24" xr:uid="{00000000-0005-0000-0000-000014000000}"/>
    <cellStyle name="Euro 2" xfId="138" xr:uid="{00000000-0005-0000-0000-000015000000}"/>
    <cellStyle name="Excel Built-in Explanatory Text" xfId="154" xr:uid="{B8F7DECB-3C3F-4690-B3FF-3730C855A040}"/>
    <cellStyle name="Excel Built-in Normal" xfId="128" xr:uid="{00000000-0005-0000-0000-000016000000}"/>
    <cellStyle name="Excel Built-in Normal 2" xfId="146" xr:uid="{00000000-0005-0000-0000-000017000000}"/>
    <cellStyle name="Izhod 2" xfId="25" xr:uid="{00000000-0005-0000-0000-000018000000}"/>
    <cellStyle name="Naslov 1 2" xfId="26" xr:uid="{00000000-0005-0000-0000-000019000000}"/>
    <cellStyle name="Naslov 2 2" xfId="27" xr:uid="{00000000-0005-0000-0000-00001A000000}"/>
    <cellStyle name="Naslov 3 2" xfId="28" xr:uid="{00000000-0005-0000-0000-00001B000000}"/>
    <cellStyle name="Naslov 4 2" xfId="29" xr:uid="{00000000-0005-0000-0000-00001C000000}"/>
    <cellStyle name="Naslov 5" xfId="30" xr:uid="{00000000-0005-0000-0000-00001D000000}"/>
    <cellStyle name="Navadno" xfId="0" builtinId="0"/>
    <cellStyle name="Navadno 10" xfId="80" xr:uid="{00000000-0005-0000-0000-00001F000000}"/>
    <cellStyle name="Navadno 11" xfId="81" xr:uid="{00000000-0005-0000-0000-000020000000}"/>
    <cellStyle name="Navadno 12" xfId="82" xr:uid="{00000000-0005-0000-0000-000021000000}"/>
    <cellStyle name="Navadno 13" xfId="83" xr:uid="{00000000-0005-0000-0000-000022000000}"/>
    <cellStyle name="Navadno 14" xfId="84" xr:uid="{00000000-0005-0000-0000-000023000000}"/>
    <cellStyle name="Navadno 15" xfId="85" xr:uid="{00000000-0005-0000-0000-000024000000}"/>
    <cellStyle name="Navadno 16" xfId="86" xr:uid="{00000000-0005-0000-0000-000025000000}"/>
    <cellStyle name="Navadno 17" xfId="87" xr:uid="{00000000-0005-0000-0000-000026000000}"/>
    <cellStyle name="Navadno 18" xfId="90" xr:uid="{00000000-0005-0000-0000-000027000000}"/>
    <cellStyle name="Navadno 19" xfId="88" xr:uid="{00000000-0005-0000-0000-000028000000}"/>
    <cellStyle name="Navadno 2" xfId="2" xr:uid="{00000000-0005-0000-0000-000029000000}"/>
    <cellStyle name="Navadno 2 10" xfId="149" xr:uid="{00000000-0005-0000-0000-00002A000000}"/>
    <cellStyle name="Navadno 2 2" xfId="32" xr:uid="{00000000-0005-0000-0000-00002B000000}"/>
    <cellStyle name="Navadno 2 2 2" xfId="33" xr:uid="{00000000-0005-0000-0000-00002C000000}"/>
    <cellStyle name="Navadno 2 2 2 2" xfId="139" xr:uid="{00000000-0005-0000-0000-00002D000000}"/>
    <cellStyle name="Navadno 2 2 3" xfId="130" xr:uid="{00000000-0005-0000-0000-00002E000000}"/>
    <cellStyle name="Navadno 2 2 4" xfId="133" xr:uid="{00000000-0005-0000-0000-00002F000000}"/>
    <cellStyle name="Navadno 2 3" xfId="34" xr:uid="{00000000-0005-0000-0000-000030000000}"/>
    <cellStyle name="Navadno 2 4" xfId="31" xr:uid="{00000000-0005-0000-0000-000031000000}"/>
    <cellStyle name="Navadno 2 5" xfId="72" xr:uid="{00000000-0005-0000-0000-000032000000}"/>
    <cellStyle name="Navadno 2 6" xfId="129" xr:uid="{00000000-0005-0000-0000-000033000000}"/>
    <cellStyle name="Navadno 20" xfId="89" xr:uid="{00000000-0005-0000-0000-000034000000}"/>
    <cellStyle name="Navadno 21" xfId="91" xr:uid="{00000000-0005-0000-0000-000035000000}"/>
    <cellStyle name="Navadno 22" xfId="92" xr:uid="{00000000-0005-0000-0000-000036000000}"/>
    <cellStyle name="Navadno 23" xfId="93" xr:uid="{00000000-0005-0000-0000-000037000000}"/>
    <cellStyle name="Navadno 24" xfId="94" xr:uid="{00000000-0005-0000-0000-000038000000}"/>
    <cellStyle name="Navadno 25" xfId="35" xr:uid="{00000000-0005-0000-0000-000039000000}"/>
    <cellStyle name="Navadno 26" xfId="71" xr:uid="{00000000-0005-0000-0000-00003A000000}"/>
    <cellStyle name="Navadno 26 2" xfId="107" xr:uid="{00000000-0005-0000-0000-00003B000000}"/>
    <cellStyle name="Navadno 26 2 2" xfId="119" xr:uid="{00000000-0005-0000-0000-00003C000000}"/>
    <cellStyle name="Navadno 26 2 3" xfId="127" xr:uid="{00000000-0005-0000-0000-00003D000000}"/>
    <cellStyle name="Navadno 26 3" xfId="103" xr:uid="{00000000-0005-0000-0000-00003E000000}"/>
    <cellStyle name="Navadno 26 3 2" xfId="115" xr:uid="{00000000-0005-0000-0000-00003F000000}"/>
    <cellStyle name="Navadno 26 4" xfId="99" xr:uid="{00000000-0005-0000-0000-000040000000}"/>
    <cellStyle name="Navadno 26 5" xfId="111" xr:uid="{00000000-0005-0000-0000-000041000000}"/>
    <cellStyle name="Navadno 26 6" xfId="123" xr:uid="{00000000-0005-0000-0000-000042000000}"/>
    <cellStyle name="Navadno 27" xfId="1" xr:uid="{00000000-0005-0000-0000-000043000000}"/>
    <cellStyle name="Navadno 28" xfId="151" xr:uid="{8F99E3A4-0A16-468B-AF76-668F64B10EBB}"/>
    <cellStyle name="Navadno 3" xfId="36" xr:uid="{00000000-0005-0000-0000-000044000000}"/>
    <cellStyle name="Navadno 3 12" xfId="160" xr:uid="{71AFA7E3-56A1-4AA3-B008-3CE33E956291}"/>
    <cellStyle name="Navadno 3 2" xfId="73" xr:uid="{00000000-0005-0000-0000-000045000000}"/>
    <cellStyle name="Navadno 3 2 2" xfId="137" xr:uid="{00000000-0005-0000-0000-000046000000}"/>
    <cellStyle name="Navadno 3 2 3" xfId="148" xr:uid="{00000000-0005-0000-0000-000047000000}"/>
    <cellStyle name="Navadno 3 2 4" xfId="135" xr:uid="{00000000-0005-0000-0000-000048000000}"/>
    <cellStyle name="Navadno 3 3" xfId="140" xr:uid="{00000000-0005-0000-0000-000049000000}"/>
    <cellStyle name="Navadno 3 3 3" xfId="145" xr:uid="{00000000-0005-0000-0000-00004A000000}"/>
    <cellStyle name="Navadno 3 3 3 2" xfId="158" xr:uid="{523398C9-D4F2-4B7D-9207-D9265DA0BF56}"/>
    <cellStyle name="Navadno 3 4" xfId="143" xr:uid="{00000000-0005-0000-0000-00004B000000}"/>
    <cellStyle name="Navadno 3 5" xfId="142" xr:uid="{00000000-0005-0000-0000-00004C000000}"/>
    <cellStyle name="Navadno 3 6" xfId="147" xr:uid="{00000000-0005-0000-0000-00004D000000}"/>
    <cellStyle name="Navadno 3 7" xfId="134" xr:uid="{00000000-0005-0000-0000-00004E000000}"/>
    <cellStyle name="Navadno 4" xfId="37" xr:uid="{00000000-0005-0000-0000-00004F000000}"/>
    <cellStyle name="Navadno 4 2" xfId="74" xr:uid="{00000000-0005-0000-0000-000050000000}"/>
    <cellStyle name="Navadno 4 2 2" xfId="141" xr:uid="{00000000-0005-0000-0000-000051000000}"/>
    <cellStyle name="Navadno 5" xfId="38" xr:uid="{00000000-0005-0000-0000-000052000000}"/>
    <cellStyle name="Navadno 5 2" xfId="75" xr:uid="{00000000-0005-0000-0000-000053000000}"/>
    <cellStyle name="Navadno 6" xfId="3" xr:uid="{00000000-0005-0000-0000-000054000000}"/>
    <cellStyle name="Navadno 6 2" xfId="76" xr:uid="{00000000-0005-0000-0000-000055000000}"/>
    <cellStyle name="Navadno 6 3" xfId="104" xr:uid="{00000000-0005-0000-0000-000056000000}"/>
    <cellStyle name="Navadno 6 3 2" xfId="116" xr:uid="{00000000-0005-0000-0000-000057000000}"/>
    <cellStyle name="Navadno 6 3 3" xfId="124" xr:uid="{00000000-0005-0000-0000-000058000000}"/>
    <cellStyle name="Navadno 6 4" xfId="100" xr:uid="{00000000-0005-0000-0000-000059000000}"/>
    <cellStyle name="Navadno 6 4 2" xfId="112" xr:uid="{00000000-0005-0000-0000-00005A000000}"/>
    <cellStyle name="Navadno 6 5" xfId="96" xr:uid="{00000000-0005-0000-0000-00005B000000}"/>
    <cellStyle name="Navadno 6 6" xfId="108" xr:uid="{00000000-0005-0000-0000-00005C000000}"/>
    <cellStyle name="Navadno 6 7" xfId="120" xr:uid="{00000000-0005-0000-0000-00005D000000}"/>
    <cellStyle name="Navadno 7" xfId="77" xr:uid="{00000000-0005-0000-0000-00005E000000}"/>
    <cellStyle name="Navadno 7 2" xfId="159" xr:uid="{373FCEFB-525E-437E-9E34-65178978363A}"/>
    <cellStyle name="Navadno 8" xfId="78" xr:uid="{00000000-0005-0000-0000-00005F000000}"/>
    <cellStyle name="Navadno 9" xfId="79" xr:uid="{00000000-0005-0000-0000-000060000000}"/>
    <cellStyle name="Navadno_Varnost ICIT" xfId="155" xr:uid="{C29BF3D3-8B72-463B-8B1A-EDD9E436C1BA}"/>
    <cellStyle name="Nevtralno 2" xfId="39" xr:uid="{00000000-0005-0000-0000-000061000000}"/>
    <cellStyle name="Normal 12" xfId="152" xr:uid="{7676ACFC-2F69-4B4D-A4CB-5454519D3992}"/>
    <cellStyle name="Normal 2" xfId="150" xr:uid="{00000000-0005-0000-0000-000062000000}"/>
    <cellStyle name="Normal 2 2" xfId="153" xr:uid="{05A51916-5E31-46F5-BC11-BFB031318606}"/>
    <cellStyle name="Normal 4" xfId="40" xr:uid="{00000000-0005-0000-0000-000063000000}"/>
    <cellStyle name="Normal_Artikli brez cen" xfId="157" xr:uid="{A2708670-BE6F-4394-92CB-4700F8EAE415}"/>
    <cellStyle name="Odstotek 2" xfId="41" xr:uid="{00000000-0005-0000-0000-000065000000}"/>
    <cellStyle name="Odstotek 2 2" xfId="105" xr:uid="{00000000-0005-0000-0000-000066000000}"/>
    <cellStyle name="Odstotek 2 2 2" xfId="117" xr:uid="{00000000-0005-0000-0000-000067000000}"/>
    <cellStyle name="Odstotek 2 2 3" xfId="125" xr:uid="{00000000-0005-0000-0000-000068000000}"/>
    <cellStyle name="Odstotek 2 2 4" xfId="131" xr:uid="{00000000-0005-0000-0000-000069000000}"/>
    <cellStyle name="Odstotek 2 3" xfId="101" xr:uid="{00000000-0005-0000-0000-00006A000000}"/>
    <cellStyle name="Odstotek 2 3 2" xfId="113" xr:uid="{00000000-0005-0000-0000-00006B000000}"/>
    <cellStyle name="Odstotek 2 4" xfId="97" xr:uid="{00000000-0005-0000-0000-00006C000000}"/>
    <cellStyle name="Odstotek 2 5" xfId="109" xr:uid="{00000000-0005-0000-0000-00006D000000}"/>
    <cellStyle name="Odstotek 2 6" xfId="121" xr:uid="{00000000-0005-0000-0000-00006E000000}"/>
    <cellStyle name="Opomba 2" xfId="42" xr:uid="{00000000-0005-0000-0000-00006F000000}"/>
    <cellStyle name="Opozorilo 2" xfId="43" xr:uid="{00000000-0005-0000-0000-000070000000}"/>
    <cellStyle name="Pojasnjevalno besedilo 2" xfId="44" xr:uid="{00000000-0005-0000-0000-000071000000}"/>
    <cellStyle name="Poudarek1 2" xfId="45" xr:uid="{00000000-0005-0000-0000-000072000000}"/>
    <cellStyle name="Poudarek2 2" xfId="46" xr:uid="{00000000-0005-0000-0000-000073000000}"/>
    <cellStyle name="Poudarek3 2" xfId="47" xr:uid="{00000000-0005-0000-0000-000074000000}"/>
    <cellStyle name="Poudarek4 2" xfId="48" xr:uid="{00000000-0005-0000-0000-000075000000}"/>
    <cellStyle name="Poudarek5 2" xfId="49" xr:uid="{00000000-0005-0000-0000-000076000000}"/>
    <cellStyle name="Poudarek6 2" xfId="50" xr:uid="{00000000-0005-0000-0000-000077000000}"/>
    <cellStyle name="Povezana celica 2" xfId="51" xr:uid="{00000000-0005-0000-0000-000078000000}"/>
    <cellStyle name="Preveri celico 2" xfId="52" xr:uid="{00000000-0005-0000-0000-000079000000}"/>
    <cellStyle name="Računanje 2" xfId="53" xr:uid="{00000000-0005-0000-0000-00007A000000}"/>
    <cellStyle name="Slabo 2" xfId="54" xr:uid="{00000000-0005-0000-0000-00007B000000}"/>
    <cellStyle name="Slog 1" xfId="55" xr:uid="{00000000-0005-0000-0000-00007C000000}"/>
    <cellStyle name="Slog JB 10" xfId="144" xr:uid="{00000000-0005-0000-0000-00007D000000}"/>
    <cellStyle name="Valuta 2" xfId="57" xr:uid="{00000000-0005-0000-0000-00007E000000}"/>
    <cellStyle name="Valuta 2 2" xfId="95" xr:uid="{00000000-0005-0000-0000-00007F000000}"/>
    <cellStyle name="Valuta 2 3" xfId="136" xr:uid="{00000000-0005-0000-0000-000080000000}"/>
    <cellStyle name="Valuta 3" xfId="56" xr:uid="{00000000-0005-0000-0000-000081000000}"/>
    <cellStyle name="Valuta 3 2" xfId="106" xr:uid="{00000000-0005-0000-0000-000082000000}"/>
    <cellStyle name="Valuta 3 2 2" xfId="118" xr:uid="{00000000-0005-0000-0000-000083000000}"/>
    <cellStyle name="Valuta 3 2 3" xfId="126" xr:uid="{00000000-0005-0000-0000-000084000000}"/>
    <cellStyle name="Valuta 3 3" xfId="102" xr:uid="{00000000-0005-0000-0000-000085000000}"/>
    <cellStyle name="Valuta 3 3 2" xfId="114" xr:uid="{00000000-0005-0000-0000-000086000000}"/>
    <cellStyle name="Valuta 3 4" xfId="98" xr:uid="{00000000-0005-0000-0000-000087000000}"/>
    <cellStyle name="Valuta 3 5" xfId="110" xr:uid="{00000000-0005-0000-0000-000088000000}"/>
    <cellStyle name="Valuta 3 6" xfId="122" xr:uid="{00000000-0005-0000-0000-000089000000}"/>
    <cellStyle name="Vejica 2" xfId="58" xr:uid="{00000000-0005-0000-0000-00008A000000}"/>
    <cellStyle name="Vejica 2 2" xfId="59" xr:uid="{00000000-0005-0000-0000-00008B000000}"/>
    <cellStyle name="Vejica 2 2 2" xfId="60" xr:uid="{00000000-0005-0000-0000-00008C000000}"/>
    <cellStyle name="Vejica 2 2 3" xfId="61" xr:uid="{00000000-0005-0000-0000-00008D000000}"/>
    <cellStyle name="Vejica 2 3 2" xfId="62" xr:uid="{00000000-0005-0000-0000-00008E000000}"/>
    <cellStyle name="Vejica 2_V118010 - str" xfId="63" xr:uid="{00000000-0005-0000-0000-00008F000000}"/>
    <cellStyle name="Vejica 3" xfId="64" xr:uid="{00000000-0005-0000-0000-000090000000}"/>
    <cellStyle name="Vejica 4" xfId="65" xr:uid="{00000000-0005-0000-0000-000091000000}"/>
    <cellStyle name="Vejica 4 2" xfId="66" xr:uid="{00000000-0005-0000-0000-000092000000}"/>
    <cellStyle name="Vejica 5" xfId="67" xr:uid="{00000000-0005-0000-0000-000093000000}"/>
    <cellStyle name="Vejica 6" xfId="68" xr:uid="{00000000-0005-0000-0000-000094000000}"/>
    <cellStyle name="Vejica 7" xfId="132" xr:uid="{00000000-0005-0000-0000-000095000000}"/>
    <cellStyle name="Vnos 2" xfId="69" xr:uid="{00000000-0005-0000-0000-000096000000}"/>
    <cellStyle name="Vsota 2" xfId="70" xr:uid="{00000000-0005-0000-0000-00009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718038</xdr:colOff>
      <xdr:row>0</xdr:row>
      <xdr:rowOff>0</xdr:rowOff>
    </xdr:from>
    <xdr:to>
      <xdr:col>1</xdr:col>
      <xdr:colOff>2132943</xdr:colOff>
      <xdr:row>3</xdr:row>
      <xdr:rowOff>117475</xdr:rowOff>
    </xdr:to>
    <xdr:pic>
      <xdr:nvPicPr>
        <xdr:cNvPr id="3" name="Slika 2" descr="RVDOO logotip.wmf">
          <a:extLst>
            <a:ext uri="{FF2B5EF4-FFF2-40B4-BE49-F238E27FC236}">
              <a16:creationId xmlns:a16="http://schemas.microsoft.com/office/drawing/2014/main" id="{039F5D41-33ED-4447-A7C4-CBA3A449D0F4}"/>
            </a:ext>
          </a:extLst>
        </xdr:cNvPr>
        <xdr:cNvPicPr/>
      </xdr:nvPicPr>
      <xdr:blipFill>
        <a:blip xmlns:r="http://schemas.openxmlformats.org/officeDocument/2006/relationships" r:embed="rId1" cstate="print"/>
        <a:srcRect l="14730" t="34205" r="65475" b="53394"/>
        <a:stretch>
          <a:fillRect/>
        </a:stretch>
      </xdr:blipFill>
      <xdr:spPr>
        <a:xfrm>
          <a:off x="718038" y="0"/>
          <a:ext cx="2129280" cy="688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219075</xdr:colOff>
      <xdr:row>0</xdr:row>
      <xdr:rowOff>28575</xdr:rowOff>
    </xdr:from>
    <xdr:to>
      <xdr:col>5</xdr:col>
      <xdr:colOff>822325</xdr:colOff>
      <xdr:row>2</xdr:row>
      <xdr:rowOff>130375</xdr:rowOff>
    </xdr:to>
    <xdr:pic>
      <xdr:nvPicPr>
        <xdr:cNvPr id="2" name="Slika 1">
          <a:extLst>
            <a:ext uri="{FF2B5EF4-FFF2-40B4-BE49-F238E27FC236}">
              <a16:creationId xmlns:a16="http://schemas.microsoft.com/office/drawing/2014/main" id="{026C8A52-2C0B-400C-8D6F-607707BDC6C3}"/>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4000"/>
                  </a14:imgEffect>
                </a14:imgLayer>
              </a14:imgProps>
            </a:ext>
            <a:ext uri="{28A0092B-C50C-407E-A947-70E740481C1C}">
              <a14:useLocalDpi xmlns:a14="http://schemas.microsoft.com/office/drawing/2010/main" val="0"/>
            </a:ext>
          </a:extLst>
        </a:blip>
        <a:stretch>
          <a:fillRect/>
        </a:stretch>
      </xdr:blipFill>
      <xdr:spPr>
        <a:xfrm>
          <a:off x="5038725" y="28575"/>
          <a:ext cx="1222375" cy="425650"/>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57651-B59B-41D7-886A-24F604D90E61}">
  <dimension ref="A1:I67"/>
  <sheetViews>
    <sheetView tabSelected="1" topLeftCell="A13" zoomScaleNormal="100" workbookViewId="0">
      <selection activeCell="B45" sqref="B45"/>
    </sheetView>
  </sheetViews>
  <sheetFormatPr defaultRowHeight="15"/>
  <cols>
    <col min="1" max="1" width="9.140625" style="160"/>
    <col min="2" max="2" width="50.85546875" style="160" customWidth="1"/>
    <col min="3" max="16384" width="9.140625" style="160"/>
  </cols>
  <sheetData>
    <row r="1" spans="1:9">
      <c r="A1" s="157"/>
      <c r="B1" s="157"/>
      <c r="C1" s="158"/>
      <c r="D1" s="159"/>
      <c r="E1" s="159"/>
    </row>
    <row r="2" spans="1:9">
      <c r="A2" s="157"/>
      <c r="B2" s="157"/>
      <c r="C2" s="158"/>
      <c r="D2" s="159"/>
      <c r="E2" s="159"/>
    </row>
    <row r="3" spans="1:9">
      <c r="A3" s="157"/>
      <c r="B3" s="157"/>
      <c r="C3" s="158"/>
      <c r="D3" s="159"/>
      <c r="E3" s="159"/>
    </row>
    <row r="4" spans="1:9">
      <c r="A4" s="157"/>
      <c r="B4" s="157"/>
      <c r="C4" s="158"/>
      <c r="D4" s="159"/>
      <c r="E4" s="159"/>
    </row>
    <row r="5" spans="1:9" ht="30">
      <c r="A5" s="82" t="s">
        <v>244</v>
      </c>
      <c r="B5" s="161" t="s">
        <v>249</v>
      </c>
      <c r="C5" s="162"/>
      <c r="D5" s="159"/>
      <c r="E5" s="163"/>
    </row>
    <row r="6" spans="1:9">
      <c r="A6" s="82"/>
      <c r="B6" s="82"/>
      <c r="C6" s="162"/>
      <c r="D6" s="159"/>
      <c r="E6" s="163"/>
    </row>
    <row r="7" spans="1:9">
      <c r="A7" s="164" t="s">
        <v>245</v>
      </c>
      <c r="B7" s="82" t="s">
        <v>1008</v>
      </c>
      <c r="C7" s="158"/>
      <c r="D7" s="159"/>
      <c r="E7" s="82"/>
      <c r="F7" s="82"/>
      <c r="H7" s="82"/>
      <c r="I7" s="82"/>
    </row>
    <row r="8" spans="1:9">
      <c r="A8" s="165"/>
      <c r="B8" s="82" t="s">
        <v>1009</v>
      </c>
      <c r="C8" s="158"/>
      <c r="D8" s="159"/>
      <c r="E8" s="82"/>
      <c r="F8" s="82"/>
      <c r="H8" s="82"/>
      <c r="I8" s="82"/>
    </row>
    <row r="9" spans="1:9">
      <c r="A9" s="165"/>
      <c r="B9" s="82" t="s">
        <v>1010</v>
      </c>
      <c r="C9" s="158"/>
      <c r="D9" s="159"/>
      <c r="E9" s="82"/>
      <c r="F9" s="82"/>
      <c r="H9" s="82"/>
      <c r="I9" s="82"/>
    </row>
    <row r="10" spans="1:9">
      <c r="A10" s="165"/>
      <c r="B10" s="82" t="s">
        <v>1011</v>
      </c>
      <c r="C10" s="158"/>
      <c r="D10" s="159"/>
      <c r="E10" s="82"/>
      <c r="F10" s="82"/>
      <c r="H10" s="82"/>
      <c r="I10" s="82"/>
    </row>
    <row r="11" spans="1:9">
      <c r="A11" s="165"/>
      <c r="B11" s="82" t="s">
        <v>1012</v>
      </c>
      <c r="C11" s="158"/>
      <c r="D11" s="159"/>
      <c r="E11" s="82"/>
      <c r="F11" s="82"/>
      <c r="H11" s="82"/>
      <c r="I11" s="82"/>
    </row>
    <row r="12" spans="1:9">
      <c r="A12" s="165"/>
      <c r="B12" s="166"/>
      <c r="C12" s="162"/>
      <c r="D12" s="159"/>
      <c r="E12" s="163"/>
    </row>
    <row r="13" spans="1:9">
      <c r="A13" s="906" t="s">
        <v>246</v>
      </c>
      <c r="B13" s="906"/>
      <c r="C13" s="167" t="s">
        <v>248</v>
      </c>
      <c r="D13" s="159"/>
      <c r="E13" s="163"/>
    </row>
    <row r="14" spans="1:9">
      <c r="A14" s="82"/>
      <c r="B14" s="82"/>
      <c r="C14" s="168"/>
      <c r="D14" s="159"/>
      <c r="E14" s="163"/>
    </row>
    <row r="15" spans="1:9">
      <c r="A15" s="906" t="s">
        <v>247</v>
      </c>
      <c r="B15" s="906"/>
      <c r="C15" s="167" t="s">
        <v>69</v>
      </c>
      <c r="D15" s="159"/>
      <c r="E15" s="163"/>
    </row>
    <row r="16" spans="1:9">
      <c r="A16" s="164"/>
      <c r="B16" s="164"/>
      <c r="C16" s="167"/>
      <c r="D16" s="159"/>
      <c r="E16" s="163"/>
    </row>
    <row r="17" spans="1:5">
      <c r="A17" s="2"/>
      <c r="B17" s="6" t="s">
        <v>0</v>
      </c>
      <c r="C17" s="135"/>
      <c r="D17" s="89"/>
      <c r="E17" s="89"/>
    </row>
    <row r="18" spans="1:5">
      <c r="A18" s="2" t="s">
        <v>1</v>
      </c>
      <c r="B18" s="904" t="s">
        <v>2</v>
      </c>
      <c r="C18" s="904"/>
      <c r="D18" s="904"/>
      <c r="E18" s="89"/>
    </row>
    <row r="19" spans="1:5" ht="15" customHeight="1">
      <c r="A19" s="2" t="s">
        <v>1</v>
      </c>
      <c r="B19" s="905" t="s">
        <v>188</v>
      </c>
      <c r="C19" s="905"/>
      <c r="D19" s="905"/>
      <c r="E19" s="89"/>
    </row>
    <row r="20" spans="1:5">
      <c r="A20" s="2" t="s">
        <v>1</v>
      </c>
      <c r="B20" s="126" t="s">
        <v>212</v>
      </c>
      <c r="C20" s="135"/>
      <c r="D20" s="89"/>
      <c r="E20" s="89"/>
    </row>
    <row r="21" spans="1:5">
      <c r="A21" s="2" t="s">
        <v>1</v>
      </c>
      <c r="B21" s="126" t="s">
        <v>3</v>
      </c>
      <c r="C21" s="135"/>
      <c r="D21" s="89"/>
      <c r="E21" s="89"/>
    </row>
    <row r="22" spans="1:5">
      <c r="A22" s="2" t="s">
        <v>1</v>
      </c>
      <c r="B22" s="904" t="s">
        <v>4</v>
      </c>
      <c r="C22" s="904"/>
      <c r="D22" s="904"/>
      <c r="E22" s="89"/>
    </row>
    <row r="23" spans="1:5" ht="15" customHeight="1">
      <c r="A23" s="2" t="s">
        <v>1</v>
      </c>
      <c r="B23" s="905" t="s">
        <v>5</v>
      </c>
      <c r="C23" s="905"/>
      <c r="D23" s="905"/>
      <c r="E23" s="89"/>
    </row>
    <row r="24" spans="1:5">
      <c r="A24" s="2" t="s">
        <v>1</v>
      </c>
      <c r="B24" s="904" t="s">
        <v>6</v>
      </c>
      <c r="C24" s="904"/>
      <c r="D24" s="904"/>
      <c r="E24" s="89"/>
    </row>
    <row r="25" spans="1:5" ht="15" customHeight="1">
      <c r="A25" s="2" t="s">
        <v>1</v>
      </c>
      <c r="B25" s="905" t="s">
        <v>7</v>
      </c>
      <c r="C25" s="905"/>
      <c r="D25" s="905"/>
      <c r="E25" s="89"/>
    </row>
    <row r="26" spans="1:5" ht="15" customHeight="1">
      <c r="A26" s="2" t="s">
        <v>1</v>
      </c>
      <c r="B26" s="905" t="s">
        <v>8</v>
      </c>
      <c r="C26" s="905"/>
      <c r="D26" s="905"/>
      <c r="E26" s="89"/>
    </row>
    <row r="27" spans="1:5">
      <c r="A27" s="2" t="s">
        <v>1</v>
      </c>
      <c r="B27" s="904" t="s">
        <v>9</v>
      </c>
      <c r="C27" s="904"/>
      <c r="D27" s="904"/>
      <c r="E27" s="89"/>
    </row>
    <row r="28" spans="1:5">
      <c r="A28" s="2" t="s">
        <v>1</v>
      </c>
      <c r="B28" s="904" t="s">
        <v>10</v>
      </c>
      <c r="C28" s="904"/>
      <c r="D28" s="904"/>
      <c r="E28" s="89"/>
    </row>
    <row r="29" spans="1:5">
      <c r="A29" s="2"/>
      <c r="B29" s="169"/>
      <c r="C29" s="135"/>
      <c r="D29" s="89"/>
      <c r="E29" s="89"/>
    </row>
    <row r="30" spans="1:5">
      <c r="A30" s="2"/>
      <c r="B30" s="6" t="s">
        <v>11</v>
      </c>
      <c r="C30" s="135"/>
      <c r="D30" s="89"/>
      <c r="E30" s="89"/>
    </row>
    <row r="31" spans="1:5" ht="15" customHeight="1">
      <c r="A31" s="2" t="s">
        <v>1</v>
      </c>
      <c r="B31" s="905" t="s">
        <v>12</v>
      </c>
      <c r="C31" s="905"/>
      <c r="D31" s="905"/>
      <c r="E31" s="89"/>
    </row>
    <row r="32" spans="1:5" ht="15" customHeight="1">
      <c r="A32" s="2" t="s">
        <v>1</v>
      </c>
      <c r="B32" s="905" t="s">
        <v>13</v>
      </c>
      <c r="C32" s="905"/>
      <c r="D32" s="905"/>
      <c r="E32" s="89"/>
    </row>
    <row r="33" spans="1:5" ht="15" customHeight="1">
      <c r="A33" s="2" t="s">
        <v>1</v>
      </c>
      <c r="B33" s="905" t="s">
        <v>14</v>
      </c>
      <c r="C33" s="905"/>
      <c r="D33" s="905"/>
      <c r="E33" s="89"/>
    </row>
    <row r="34" spans="1:5" ht="15" customHeight="1">
      <c r="A34" s="2" t="s">
        <v>1</v>
      </c>
      <c r="B34" s="905" t="s">
        <v>15</v>
      </c>
      <c r="C34" s="905"/>
      <c r="D34" s="905"/>
      <c r="E34" s="89"/>
    </row>
    <row r="35" spans="1:5" ht="15" customHeight="1">
      <c r="A35" s="2" t="s">
        <v>1</v>
      </c>
      <c r="B35" s="905" t="s">
        <v>16</v>
      </c>
      <c r="C35" s="905"/>
      <c r="D35" s="905"/>
      <c r="E35" s="89"/>
    </row>
    <row r="36" spans="1:5" ht="15" customHeight="1">
      <c r="A36" s="2" t="s">
        <v>1</v>
      </c>
      <c r="B36" s="905" t="s">
        <v>17</v>
      </c>
      <c r="C36" s="905"/>
      <c r="D36" s="905"/>
      <c r="E36" s="89"/>
    </row>
    <row r="37" spans="1:5" ht="15" customHeight="1">
      <c r="A37" s="2" t="s">
        <v>1</v>
      </c>
      <c r="B37" s="905" t="s">
        <v>18</v>
      </c>
      <c r="C37" s="905"/>
      <c r="D37" s="905"/>
      <c r="E37" s="89"/>
    </row>
    <row r="38" spans="1:5">
      <c r="A38" s="2"/>
      <c r="B38" s="55"/>
      <c r="C38" s="137"/>
      <c r="D38" s="92"/>
      <c r="E38" s="89"/>
    </row>
    <row r="39" spans="1:5">
      <c r="A39" s="2" t="s">
        <v>1</v>
      </c>
      <c r="B39" s="907" t="s">
        <v>196</v>
      </c>
      <c r="C39" s="907"/>
      <c r="D39" s="907"/>
      <c r="E39" s="89"/>
    </row>
    <row r="40" spans="1:5">
      <c r="A40" s="65"/>
      <c r="B40" s="66"/>
      <c r="C40" s="135"/>
      <c r="D40" s="89"/>
      <c r="E40" s="89"/>
    </row>
    <row r="41" spans="1:5">
      <c r="A41" s="2" t="s">
        <v>1</v>
      </c>
      <c r="B41" s="67" t="s">
        <v>208</v>
      </c>
      <c r="C41" s="135"/>
      <c r="D41" s="89"/>
      <c r="E41" s="89"/>
    </row>
    <row r="42" spans="1:5">
      <c r="A42" s="65"/>
      <c r="B42" s="67" t="s">
        <v>209</v>
      </c>
      <c r="C42" s="135"/>
      <c r="D42" s="89"/>
      <c r="E42" s="89"/>
    </row>
    <row r="43" spans="1:5">
      <c r="A43" s="65"/>
      <c r="B43" s="68"/>
      <c r="C43" s="135"/>
      <c r="D43" s="89"/>
      <c r="E43" s="89"/>
    </row>
    <row r="44" spans="1:5">
      <c r="A44" s="157"/>
      <c r="B44" s="157"/>
      <c r="C44" s="158"/>
      <c r="D44" s="159"/>
      <c r="E44" s="159"/>
    </row>
    <row r="45" spans="1:5" ht="19.5">
      <c r="A45" s="72"/>
      <c r="B45" s="77" t="s">
        <v>19</v>
      </c>
      <c r="C45" s="136"/>
      <c r="D45" s="90"/>
      <c r="E45" s="90"/>
    </row>
    <row r="46" spans="1:5">
      <c r="A46" s="72"/>
      <c r="B46" s="1"/>
      <c r="C46" s="136"/>
      <c r="D46" s="90"/>
      <c r="E46" s="90"/>
    </row>
    <row r="47" spans="1:5">
      <c r="A47" s="56" t="s">
        <v>20</v>
      </c>
      <c r="B47" s="5" t="s">
        <v>21</v>
      </c>
      <c r="C47" s="138"/>
      <c r="D47" s="94"/>
      <c r="E47" s="94">
        <f>'GRADBENO OBRTNIŠKA DELA'!E15</f>
        <v>0</v>
      </c>
    </row>
    <row r="48" spans="1:5">
      <c r="A48" s="2"/>
      <c r="B48" s="4"/>
      <c r="C48" s="136"/>
      <c r="D48" s="90"/>
      <c r="E48" s="91"/>
    </row>
    <row r="49" spans="1:5" ht="14.25" customHeight="1">
      <c r="A49" s="56" t="s">
        <v>35</v>
      </c>
      <c r="B49" s="5" t="s">
        <v>36</v>
      </c>
      <c r="C49" s="138"/>
      <c r="D49" s="94"/>
      <c r="E49" s="94">
        <f>'GRADBENO OBRTNIŠKA DELA'!E28</f>
        <v>0</v>
      </c>
    </row>
    <row r="50" spans="1:5" s="170" customFormat="1" ht="14.25" customHeight="1">
      <c r="A50" s="84"/>
      <c r="B50" s="171"/>
      <c r="C50" s="138"/>
      <c r="D50" s="93"/>
      <c r="E50" s="93"/>
    </row>
    <row r="51" spans="1:5" ht="14.25" customHeight="1">
      <c r="A51" s="56" t="s">
        <v>46</v>
      </c>
      <c r="B51" s="5" t="s">
        <v>47</v>
      </c>
      <c r="C51" s="138"/>
      <c r="D51" s="94"/>
      <c r="E51" s="94">
        <f>'GRADBENO OBRTNIŠKA DELA'!E32</f>
        <v>0</v>
      </c>
    </row>
    <row r="52" spans="1:5" s="175" customFormat="1">
      <c r="A52" s="172"/>
      <c r="B52" s="173"/>
      <c r="C52" s="142"/>
      <c r="D52" s="99"/>
      <c r="E52" s="174"/>
    </row>
    <row r="53" spans="1:5" ht="14.25" customHeight="1">
      <c r="A53" s="56" t="s">
        <v>359</v>
      </c>
      <c r="B53" s="5" t="s">
        <v>356</v>
      </c>
      <c r="C53" s="138"/>
      <c r="D53" s="94"/>
      <c r="E53" s="94">
        <f>'rekapitulacija elektro'!D30</f>
        <v>0</v>
      </c>
    </row>
    <row r="54" spans="1:5">
      <c r="A54" s="84"/>
      <c r="B54" s="85"/>
      <c r="C54" s="139"/>
      <c r="D54" s="96"/>
      <c r="E54" s="96"/>
    </row>
    <row r="55" spans="1:5" ht="14.25" customHeight="1">
      <c r="A55" s="56" t="s">
        <v>355</v>
      </c>
      <c r="B55" s="5" t="s">
        <v>357</v>
      </c>
      <c r="C55" s="138"/>
      <c r="D55" s="94"/>
      <c r="E55" s="94">
        <f>'strojne instalacije'!F587</f>
        <v>0</v>
      </c>
    </row>
    <row r="56" spans="1:5">
      <c r="A56" s="84"/>
      <c r="B56" s="85"/>
      <c r="C56" s="136"/>
      <c r="D56" s="91"/>
      <c r="E56" s="91"/>
    </row>
    <row r="57" spans="1:5">
      <c r="A57" s="84"/>
      <c r="B57" s="57" t="s">
        <v>358</v>
      </c>
      <c r="C57" s="138" t="s">
        <v>34</v>
      </c>
      <c r="D57" s="94"/>
      <c r="E57" s="94">
        <f>E47+E49+E51+E53+E55</f>
        <v>0</v>
      </c>
    </row>
    <row r="58" spans="1:5">
      <c r="A58" s="3"/>
      <c r="B58" s="58"/>
      <c r="C58" s="142"/>
      <c r="D58" s="99"/>
      <c r="E58" s="99"/>
    </row>
    <row r="59" spans="1:5">
      <c r="A59" s="3"/>
      <c r="B59" s="1" t="s">
        <v>49</v>
      </c>
      <c r="C59" s="139" t="s">
        <v>317</v>
      </c>
      <c r="D59" s="112"/>
      <c r="E59" s="100">
        <f>E57*D59</f>
        <v>0</v>
      </c>
    </row>
    <row r="60" spans="1:5">
      <c r="A60" s="3"/>
      <c r="B60" s="57" t="s">
        <v>200</v>
      </c>
      <c r="C60" s="138" t="s">
        <v>34</v>
      </c>
      <c r="D60" s="94"/>
      <c r="E60" s="94">
        <f>E57-E59</f>
        <v>0</v>
      </c>
    </row>
    <row r="61" spans="1:5">
      <c r="A61" s="3"/>
      <c r="B61" s="1" t="s">
        <v>50</v>
      </c>
      <c r="C61" s="139" t="s">
        <v>317</v>
      </c>
      <c r="D61" s="127">
        <v>0.22</v>
      </c>
      <c r="E61" s="100">
        <f>E60*D61</f>
        <v>0</v>
      </c>
    </row>
    <row r="62" spans="1:5">
      <c r="A62" s="3"/>
      <c r="B62" s="1"/>
      <c r="C62" s="139"/>
      <c r="D62" s="97"/>
      <c r="E62" s="97"/>
    </row>
    <row r="63" spans="1:5">
      <c r="A63" s="59"/>
      <c r="B63" s="5" t="s">
        <v>201</v>
      </c>
      <c r="C63" s="138" t="s">
        <v>34</v>
      </c>
      <c r="D63" s="94"/>
      <c r="E63" s="94">
        <f>E60+E61</f>
        <v>0</v>
      </c>
    </row>
    <row r="64" spans="1:5">
      <c r="A64" s="72"/>
      <c r="B64" s="72"/>
      <c r="C64" s="136"/>
      <c r="D64" s="90"/>
      <c r="E64" s="90"/>
    </row>
    <row r="65" spans="1:5">
      <c r="A65" s="72"/>
      <c r="B65" s="1" t="s">
        <v>257</v>
      </c>
      <c r="C65" s="136"/>
      <c r="D65" s="90"/>
      <c r="E65" s="90"/>
    </row>
    <row r="66" spans="1:5">
      <c r="A66" s="72"/>
      <c r="B66" s="1"/>
      <c r="C66" s="136"/>
      <c r="D66" s="90"/>
      <c r="E66" s="90"/>
    </row>
    <row r="67" spans="1:5">
      <c r="A67" s="65"/>
      <c r="B67" s="68"/>
      <c r="C67" s="135"/>
      <c r="D67" s="89"/>
      <c r="E67" s="89"/>
    </row>
  </sheetData>
  <mergeCells count="19">
    <mergeCell ref="B24:D24"/>
    <mergeCell ref="B25:D25"/>
    <mergeCell ref="B26:D26"/>
    <mergeCell ref="B27:D27"/>
    <mergeCell ref="B28:D28"/>
    <mergeCell ref="B31:D31"/>
    <mergeCell ref="A13:B13"/>
    <mergeCell ref="A15:B15"/>
    <mergeCell ref="B18:D18"/>
    <mergeCell ref="B19:D19"/>
    <mergeCell ref="B22:D22"/>
    <mergeCell ref="B23:D23"/>
    <mergeCell ref="B39:D39"/>
    <mergeCell ref="B32:D32"/>
    <mergeCell ref="B33:D33"/>
    <mergeCell ref="B34:D34"/>
    <mergeCell ref="B35:D35"/>
    <mergeCell ref="B36:D36"/>
    <mergeCell ref="B37:D3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9"/>
  <sheetViews>
    <sheetView view="pageBreakPreview" zoomScale="160" zoomScaleNormal="115" zoomScaleSheetLayoutView="160" zoomScalePageLayoutView="50" workbookViewId="0"/>
  </sheetViews>
  <sheetFormatPr defaultColWidth="8.85546875" defaultRowHeight="15"/>
  <cols>
    <col min="1" max="1" width="12.42578125" style="61" customWidth="1"/>
    <col min="2" max="2" width="48.7109375" style="61" customWidth="1"/>
    <col min="3" max="3" width="10.28515625" style="134" customWidth="1"/>
    <col min="4" max="4" width="12.7109375" style="87" customWidth="1"/>
    <col min="5" max="5" width="13.42578125" style="87" customWidth="1"/>
    <col min="6" max="14" width="8.7109375" style="62"/>
    <col min="15" max="16384" width="8.85546875" style="63"/>
  </cols>
  <sheetData>
    <row r="1" spans="1:5">
      <c r="A1" s="69"/>
      <c r="B1" s="68" t="s">
        <v>207</v>
      </c>
      <c r="C1" s="135"/>
      <c r="D1" s="89"/>
      <c r="E1" s="89"/>
    </row>
    <row r="2" spans="1:5">
      <c r="A2" s="69" t="s">
        <v>1</v>
      </c>
      <c r="B2" s="70" t="s">
        <v>210</v>
      </c>
      <c r="C2" s="135"/>
      <c r="D2" s="89"/>
      <c r="E2" s="89"/>
    </row>
    <row r="3" spans="1:5">
      <c r="A3" s="69" t="s">
        <v>1</v>
      </c>
      <c r="B3" s="71" t="s">
        <v>211</v>
      </c>
      <c r="C3" s="135"/>
      <c r="D3" s="89"/>
      <c r="E3" s="89"/>
    </row>
    <row r="4" spans="1:5">
      <c r="A4" s="65"/>
      <c r="B4" s="66"/>
      <c r="C4" s="135"/>
      <c r="D4" s="89"/>
      <c r="E4" s="89"/>
    </row>
    <row r="5" spans="1:5" ht="8.65" customHeight="1">
      <c r="A5" s="65"/>
      <c r="B5" s="66"/>
      <c r="C5" s="135"/>
      <c r="D5" s="89"/>
      <c r="E5" s="89"/>
    </row>
    <row r="6" spans="1:5" ht="19.5">
      <c r="A6" s="72"/>
      <c r="B6" s="77" t="s">
        <v>354</v>
      </c>
      <c r="C6" s="136"/>
      <c r="D6" s="90"/>
      <c r="E6" s="90"/>
    </row>
    <row r="7" spans="1:5" ht="8.65" customHeight="1">
      <c r="A7" s="72"/>
      <c r="B7" s="1"/>
      <c r="C7" s="136"/>
      <c r="D7" s="90"/>
      <c r="E7" s="90"/>
    </row>
    <row r="8" spans="1:5">
      <c r="A8" s="56" t="s">
        <v>20</v>
      </c>
      <c r="B8" s="5" t="s">
        <v>21</v>
      </c>
      <c r="C8" s="138"/>
      <c r="D8" s="94"/>
      <c r="E8" s="94"/>
    </row>
    <row r="9" spans="1:5">
      <c r="A9" s="2" t="s">
        <v>22</v>
      </c>
      <c r="B9" s="4" t="s">
        <v>23</v>
      </c>
      <c r="C9" s="136"/>
      <c r="D9" s="90"/>
      <c r="E9" s="95">
        <f>E60</f>
        <v>0</v>
      </c>
    </row>
    <row r="10" spans="1:5">
      <c r="A10" s="2" t="s">
        <v>24</v>
      </c>
      <c r="B10" s="4" t="s">
        <v>25</v>
      </c>
      <c r="C10" s="136"/>
      <c r="D10" s="90"/>
      <c r="E10" s="95">
        <f>E116</f>
        <v>0</v>
      </c>
    </row>
    <row r="11" spans="1:5">
      <c r="A11" s="2" t="s">
        <v>26</v>
      </c>
      <c r="B11" s="4" t="s">
        <v>28</v>
      </c>
      <c r="C11" s="136"/>
      <c r="D11" s="90"/>
      <c r="E11" s="95">
        <f>E145</f>
        <v>0</v>
      </c>
    </row>
    <row r="12" spans="1:5">
      <c r="A12" s="2" t="s">
        <v>27</v>
      </c>
      <c r="B12" s="4" t="s">
        <v>30</v>
      </c>
      <c r="C12" s="136"/>
      <c r="D12" s="90"/>
      <c r="E12" s="95">
        <f>E181</f>
        <v>0</v>
      </c>
    </row>
    <row r="13" spans="1:5">
      <c r="A13" s="2" t="s">
        <v>29</v>
      </c>
      <c r="B13" s="4" t="s">
        <v>31</v>
      </c>
      <c r="C13" s="136"/>
      <c r="D13" s="90"/>
      <c r="E13" s="95">
        <f>E233</f>
        <v>0</v>
      </c>
    </row>
    <row r="14" spans="1:5">
      <c r="A14" s="2"/>
      <c r="B14" s="4"/>
      <c r="C14" s="136"/>
      <c r="D14" s="90"/>
      <c r="E14" s="91"/>
    </row>
    <row r="15" spans="1:5">
      <c r="A15" s="2"/>
      <c r="B15" s="5" t="s">
        <v>33</v>
      </c>
      <c r="C15" s="138" t="s">
        <v>34</v>
      </c>
      <c r="D15" s="94"/>
      <c r="E15" s="94">
        <f>SUM(E9:E14)</f>
        <v>0</v>
      </c>
    </row>
    <row r="16" spans="1:5" ht="9.4" customHeight="1">
      <c r="A16" s="3"/>
      <c r="B16" s="1"/>
      <c r="C16" s="139"/>
      <c r="D16" s="97"/>
      <c r="E16" s="97"/>
    </row>
    <row r="17" spans="1:14">
      <c r="A17" s="56" t="s">
        <v>35</v>
      </c>
      <c r="B17" s="5" t="s">
        <v>36</v>
      </c>
      <c r="C17" s="138"/>
      <c r="D17" s="94"/>
      <c r="E17" s="94"/>
    </row>
    <row r="18" spans="1:14">
      <c r="A18" s="2" t="s">
        <v>37</v>
      </c>
      <c r="B18" s="4" t="s">
        <v>38</v>
      </c>
      <c r="C18" s="136"/>
      <c r="D18" s="90"/>
      <c r="E18" s="95">
        <f>E273</f>
        <v>0</v>
      </c>
    </row>
    <row r="19" spans="1:14">
      <c r="A19" s="2" t="s">
        <v>39</v>
      </c>
      <c r="B19" s="4" t="s">
        <v>213</v>
      </c>
      <c r="C19" s="136"/>
      <c r="D19" s="90"/>
      <c r="E19" s="95">
        <f>E307</f>
        <v>0</v>
      </c>
    </row>
    <row r="20" spans="1:14">
      <c r="A20" s="2" t="s">
        <v>164</v>
      </c>
      <c r="B20" s="4" t="s">
        <v>259</v>
      </c>
      <c r="C20" s="136"/>
      <c r="D20" s="90"/>
      <c r="E20" s="95">
        <f>E333</f>
        <v>0</v>
      </c>
    </row>
    <row r="21" spans="1:14">
      <c r="A21" s="2" t="s">
        <v>40</v>
      </c>
      <c r="B21" s="4" t="s">
        <v>232</v>
      </c>
      <c r="C21" s="136"/>
      <c r="D21" s="90"/>
      <c r="E21" s="95">
        <f>E363</f>
        <v>0</v>
      </c>
    </row>
    <row r="22" spans="1:14">
      <c r="A22" s="2" t="s">
        <v>41</v>
      </c>
      <c r="B22" s="4" t="s">
        <v>43</v>
      </c>
      <c r="C22" s="136"/>
      <c r="D22" s="90"/>
      <c r="E22" s="95">
        <f>E405</f>
        <v>0</v>
      </c>
    </row>
    <row r="23" spans="1:14">
      <c r="A23" s="2" t="s">
        <v>251</v>
      </c>
      <c r="B23" s="4" t="s">
        <v>44</v>
      </c>
      <c r="C23" s="136"/>
      <c r="D23" s="90"/>
      <c r="E23" s="95">
        <f>E450</f>
        <v>0</v>
      </c>
    </row>
    <row r="24" spans="1:14">
      <c r="A24" s="2" t="s">
        <v>252</v>
      </c>
      <c r="B24" s="4" t="s">
        <v>42</v>
      </c>
      <c r="C24" s="136"/>
      <c r="D24" s="90"/>
      <c r="E24" s="95">
        <f>E469</f>
        <v>0</v>
      </c>
    </row>
    <row r="25" spans="1:14">
      <c r="A25" s="86" t="s">
        <v>261</v>
      </c>
      <c r="B25" s="4" t="s">
        <v>32</v>
      </c>
      <c r="C25" s="136"/>
      <c r="D25" s="90"/>
      <c r="E25" s="95">
        <f>E490</f>
        <v>0</v>
      </c>
    </row>
    <row r="26" spans="1:14">
      <c r="A26" s="86" t="s">
        <v>335</v>
      </c>
      <c r="B26" s="130" t="s">
        <v>350</v>
      </c>
      <c r="C26" s="140"/>
      <c r="D26" s="63"/>
      <c r="E26" s="95">
        <f>E502</f>
        <v>0</v>
      </c>
    </row>
    <row r="27" spans="1:14" s="133" customFormat="1">
      <c r="A27" s="86"/>
      <c r="B27" s="130"/>
      <c r="C27" s="141"/>
      <c r="E27" s="91"/>
      <c r="F27" s="131"/>
      <c r="G27" s="131"/>
      <c r="H27" s="131"/>
      <c r="I27" s="131"/>
      <c r="J27" s="131"/>
      <c r="K27" s="131"/>
      <c r="L27" s="131"/>
      <c r="M27" s="131"/>
      <c r="N27" s="131"/>
    </row>
    <row r="28" spans="1:14">
      <c r="A28" s="2"/>
      <c r="B28" s="5" t="s">
        <v>45</v>
      </c>
      <c r="C28" s="138" t="s">
        <v>34</v>
      </c>
      <c r="D28" s="98"/>
      <c r="E28" s="94">
        <f>SUM(E18:E25)</f>
        <v>0</v>
      </c>
    </row>
    <row r="29" spans="1:14" ht="10.15" customHeight="1">
      <c r="A29" s="3"/>
      <c r="B29" s="1"/>
      <c r="C29" s="139"/>
      <c r="D29" s="97"/>
      <c r="E29" s="97"/>
    </row>
    <row r="30" spans="1:14">
      <c r="A30" s="56" t="s">
        <v>46</v>
      </c>
      <c r="B30" s="5" t="s">
        <v>47</v>
      </c>
      <c r="C30" s="138"/>
      <c r="D30" s="94"/>
      <c r="E30" s="94"/>
    </row>
    <row r="31" spans="1:14">
      <c r="A31" s="2" t="s">
        <v>185</v>
      </c>
      <c r="B31" s="4" t="s">
        <v>291</v>
      </c>
      <c r="C31" s="139"/>
      <c r="D31" s="97"/>
      <c r="E31" s="95">
        <f>E529</f>
        <v>0</v>
      </c>
    </row>
    <row r="32" spans="1:14" s="74" customFormat="1">
      <c r="A32" s="84"/>
      <c r="B32" s="5" t="s">
        <v>48</v>
      </c>
      <c r="C32" s="138" t="s">
        <v>34</v>
      </c>
      <c r="D32" s="98"/>
      <c r="E32" s="94">
        <f>E31</f>
        <v>0</v>
      </c>
      <c r="F32" s="131"/>
      <c r="G32" s="131"/>
      <c r="H32" s="131"/>
      <c r="I32" s="131"/>
      <c r="J32" s="131"/>
      <c r="K32" s="131"/>
      <c r="L32" s="73"/>
      <c r="M32" s="73"/>
      <c r="N32" s="73"/>
    </row>
    <row r="33" spans="1:14" ht="10.15" customHeight="1">
      <c r="A33" s="84"/>
      <c r="B33" s="85"/>
      <c r="C33" s="139"/>
      <c r="D33" s="96"/>
      <c r="E33" s="96"/>
      <c r="F33" s="131"/>
      <c r="G33" s="131"/>
      <c r="H33" s="131"/>
      <c r="I33" s="131"/>
      <c r="J33" s="131"/>
      <c r="K33" s="131"/>
    </row>
    <row r="34" spans="1:14" s="76" customFormat="1" ht="10.15" customHeight="1">
      <c r="A34" s="84"/>
      <c r="B34" s="85"/>
      <c r="C34" s="136"/>
      <c r="D34" s="91"/>
      <c r="E34" s="91"/>
      <c r="F34" s="132"/>
      <c r="G34" s="132"/>
      <c r="H34" s="132"/>
      <c r="I34" s="132"/>
      <c r="J34" s="132"/>
      <c r="K34" s="132"/>
      <c r="L34" s="75"/>
      <c r="M34" s="75"/>
      <c r="N34" s="75"/>
    </row>
    <row r="35" spans="1:14">
      <c r="A35" s="84"/>
      <c r="B35" s="57" t="s">
        <v>253</v>
      </c>
      <c r="C35" s="138" t="s">
        <v>34</v>
      </c>
      <c r="D35" s="94"/>
      <c r="E35" s="94">
        <f>SUM(E15+E28+E32)</f>
        <v>0</v>
      </c>
      <c r="F35" s="131"/>
      <c r="G35" s="131"/>
      <c r="H35" s="131"/>
      <c r="I35" s="131"/>
      <c r="J35" s="131"/>
      <c r="K35" s="131"/>
    </row>
    <row r="36" spans="1:14">
      <c r="A36" s="3"/>
      <c r="B36" s="58"/>
      <c r="C36" s="142"/>
      <c r="D36" s="99"/>
      <c r="E36" s="99"/>
    </row>
    <row r="37" spans="1:14">
      <c r="A37" s="72"/>
      <c r="B37" s="72"/>
      <c r="C37" s="136"/>
      <c r="D37" s="90"/>
      <c r="E37" s="90"/>
    </row>
    <row r="38" spans="1:14">
      <c r="A38" s="72"/>
      <c r="B38" s="1" t="s">
        <v>257</v>
      </c>
      <c r="C38" s="136"/>
      <c r="D38" s="90"/>
      <c r="E38" s="90"/>
    </row>
    <row r="39" spans="1:14">
      <c r="A39" s="72"/>
      <c r="B39" s="1"/>
      <c r="C39" s="136"/>
      <c r="D39" s="90"/>
      <c r="E39" s="90"/>
    </row>
    <row r="40" spans="1:14">
      <c r="A40" s="72"/>
      <c r="B40" s="1"/>
      <c r="C40" s="136"/>
      <c r="D40" s="90"/>
      <c r="E40" s="90"/>
    </row>
    <row r="41" spans="1:14" ht="15.75" thickBot="1">
      <c r="A41" s="72"/>
      <c r="B41" s="1"/>
      <c r="C41" s="136"/>
      <c r="D41" s="90"/>
      <c r="E41" s="90"/>
    </row>
    <row r="42" spans="1:14">
      <c r="A42" s="14" t="s">
        <v>51</v>
      </c>
      <c r="B42" s="39"/>
      <c r="C42" s="143"/>
      <c r="D42" s="101" t="s">
        <v>52</v>
      </c>
      <c r="E42" s="101" t="s">
        <v>53</v>
      </c>
    </row>
    <row r="43" spans="1:14" ht="15.75" thickBot="1">
      <c r="A43" s="15" t="s">
        <v>54</v>
      </c>
      <c r="B43" s="41" t="s">
        <v>55</v>
      </c>
      <c r="C43" s="144" t="s">
        <v>56</v>
      </c>
      <c r="D43" s="102" t="s">
        <v>57</v>
      </c>
      <c r="E43" s="102" t="s">
        <v>58</v>
      </c>
    </row>
    <row r="44" spans="1:14">
      <c r="A44" s="16"/>
      <c r="B44" s="42"/>
      <c r="C44" s="145"/>
      <c r="D44" s="103"/>
      <c r="E44" s="103"/>
    </row>
    <row r="45" spans="1:14">
      <c r="A45" s="16" t="s">
        <v>22</v>
      </c>
      <c r="B45" s="42" t="s">
        <v>23</v>
      </c>
      <c r="C45" s="145"/>
      <c r="D45" s="103"/>
      <c r="E45" s="103"/>
    </row>
    <row r="46" spans="1:14">
      <c r="A46" s="16"/>
      <c r="B46" s="42"/>
      <c r="C46" s="145"/>
      <c r="D46" s="103"/>
      <c r="E46" s="103"/>
    </row>
    <row r="47" spans="1:14" ht="30">
      <c r="A47" s="47" t="s">
        <v>59</v>
      </c>
      <c r="B47" s="7" t="s">
        <v>60</v>
      </c>
      <c r="C47" s="145"/>
      <c r="D47" s="103"/>
      <c r="E47" s="103"/>
    </row>
    <row r="48" spans="1:14">
      <c r="A48" s="16" t="s">
        <v>61</v>
      </c>
      <c r="B48" s="8" t="s">
        <v>62</v>
      </c>
      <c r="C48" s="146">
        <v>1</v>
      </c>
      <c r="D48" s="104"/>
      <c r="E48" s="103">
        <f>C48*D48</f>
        <v>0</v>
      </c>
    </row>
    <row r="49" spans="1:5" ht="45">
      <c r="A49" s="47" t="s">
        <v>63</v>
      </c>
      <c r="B49" s="7" t="s">
        <v>64</v>
      </c>
      <c r="C49" s="145"/>
      <c r="D49" s="103"/>
      <c r="E49" s="103"/>
    </row>
    <row r="50" spans="1:5">
      <c r="A50" s="16" t="s">
        <v>61</v>
      </c>
      <c r="B50" s="8" t="s">
        <v>62</v>
      </c>
      <c r="C50" s="146">
        <v>1</v>
      </c>
      <c r="D50" s="104"/>
      <c r="E50" s="103">
        <f t="shared" ref="E50" si="0">C50*D50</f>
        <v>0</v>
      </c>
    </row>
    <row r="51" spans="1:5" ht="30">
      <c r="A51" s="47" t="s">
        <v>65</v>
      </c>
      <c r="B51" s="7" t="s">
        <v>282</v>
      </c>
      <c r="C51" s="145"/>
      <c r="D51" s="103"/>
      <c r="E51" s="103"/>
    </row>
    <row r="52" spans="1:5">
      <c r="A52" s="16" t="s">
        <v>61</v>
      </c>
      <c r="B52" s="8" t="s">
        <v>62</v>
      </c>
      <c r="C52" s="146">
        <v>1</v>
      </c>
      <c r="D52" s="104"/>
      <c r="E52" s="103">
        <f t="shared" ref="E52" si="1">C52*D52</f>
        <v>0</v>
      </c>
    </row>
    <row r="53" spans="1:5" ht="30">
      <c r="A53" s="47" t="s">
        <v>66</v>
      </c>
      <c r="B53" s="7" t="s">
        <v>283</v>
      </c>
      <c r="C53" s="145"/>
      <c r="D53" s="103"/>
      <c r="E53" s="103"/>
    </row>
    <row r="54" spans="1:5">
      <c r="A54" s="16" t="s">
        <v>61</v>
      </c>
      <c r="B54" s="8" t="s">
        <v>62</v>
      </c>
      <c r="C54" s="146">
        <v>1</v>
      </c>
      <c r="D54" s="104"/>
      <c r="E54" s="103">
        <f t="shared" ref="E54" si="2">C54*D54</f>
        <v>0</v>
      </c>
    </row>
    <row r="55" spans="1:5" ht="30">
      <c r="A55" s="47" t="s">
        <v>67</v>
      </c>
      <c r="B55" s="7" t="s">
        <v>189</v>
      </c>
      <c r="C55" s="145"/>
      <c r="D55" s="103"/>
      <c r="E55" s="103"/>
    </row>
    <row r="56" spans="1:5">
      <c r="A56" s="16" t="s">
        <v>61</v>
      </c>
      <c r="B56" s="8" t="s">
        <v>62</v>
      </c>
      <c r="C56" s="146">
        <v>1</v>
      </c>
      <c r="D56" s="104"/>
      <c r="E56" s="103">
        <f t="shared" ref="E56" si="3">C56*D56</f>
        <v>0</v>
      </c>
    </row>
    <row r="57" spans="1:5" ht="30">
      <c r="A57" s="123" t="s">
        <v>186</v>
      </c>
      <c r="B57" s="7" t="s">
        <v>190</v>
      </c>
      <c r="C57" s="145"/>
      <c r="D57" s="103"/>
      <c r="E57" s="103"/>
    </row>
    <row r="58" spans="1:5">
      <c r="A58" s="124" t="s">
        <v>61</v>
      </c>
      <c r="B58" s="8" t="s">
        <v>62</v>
      </c>
      <c r="C58" s="146">
        <v>1</v>
      </c>
      <c r="D58" s="104"/>
      <c r="E58" s="103">
        <f t="shared" ref="E58" si="4">C58*D58</f>
        <v>0</v>
      </c>
    </row>
    <row r="59" spans="1:5">
      <c r="A59" s="47"/>
      <c r="B59" s="19"/>
      <c r="C59" s="145"/>
      <c r="D59" s="103"/>
      <c r="E59" s="103"/>
    </row>
    <row r="60" spans="1:5">
      <c r="A60" s="47" t="s">
        <v>22</v>
      </c>
      <c r="B60" s="43" t="s">
        <v>68</v>
      </c>
      <c r="C60" s="147"/>
      <c r="D60" s="105"/>
      <c r="E60" s="106">
        <f>SUM(E48:E58)</f>
        <v>0</v>
      </c>
    </row>
    <row r="61" spans="1:5">
      <c r="A61" s="18"/>
      <c r="B61" s="44"/>
      <c r="C61" s="148"/>
      <c r="D61" s="107"/>
      <c r="E61" s="107"/>
    </row>
    <row r="62" spans="1:5">
      <c r="A62" s="18"/>
      <c r="B62" s="44"/>
      <c r="C62" s="148"/>
      <c r="D62" s="107"/>
      <c r="E62" s="107"/>
    </row>
    <row r="63" spans="1:5">
      <c r="A63" s="18"/>
      <c r="B63" s="44"/>
      <c r="C63" s="148"/>
      <c r="D63" s="107"/>
      <c r="E63" s="107"/>
    </row>
    <row r="64" spans="1:5">
      <c r="A64" s="18"/>
      <c r="B64" s="44"/>
      <c r="C64" s="148"/>
      <c r="D64" s="107"/>
      <c r="E64" s="107"/>
    </row>
    <row r="65" spans="1:5">
      <c r="A65" s="18"/>
      <c r="B65" s="44"/>
      <c r="C65" s="148"/>
      <c r="D65" s="107"/>
      <c r="E65" s="107"/>
    </row>
    <row r="66" spans="1:5">
      <c r="A66" s="18"/>
      <c r="B66" s="44"/>
      <c r="C66" s="148"/>
      <c r="D66" s="107"/>
      <c r="E66" s="107"/>
    </row>
    <row r="67" spans="1:5" ht="15.75" thickBot="1">
      <c r="A67" s="18"/>
      <c r="B67" s="44"/>
      <c r="C67" s="148"/>
      <c r="D67" s="107"/>
      <c r="E67" s="107"/>
    </row>
    <row r="68" spans="1:5">
      <c r="A68" s="40" t="s">
        <v>51</v>
      </c>
      <c r="B68" s="9"/>
      <c r="C68" s="149"/>
      <c r="D68" s="108" t="s">
        <v>52</v>
      </c>
      <c r="E68" s="108" t="s">
        <v>53</v>
      </c>
    </row>
    <row r="69" spans="1:5" ht="15.75" thickBot="1">
      <c r="A69" s="10" t="s">
        <v>54</v>
      </c>
      <c r="B69" s="11" t="s">
        <v>55</v>
      </c>
      <c r="C69" s="150" t="s">
        <v>56</v>
      </c>
      <c r="D69" s="109" t="s">
        <v>57</v>
      </c>
      <c r="E69" s="109" t="s">
        <v>58</v>
      </c>
    </row>
    <row r="70" spans="1:5">
      <c r="A70" s="18"/>
      <c r="B70" s="12"/>
      <c r="C70" s="151"/>
      <c r="D70" s="111"/>
      <c r="E70" s="111"/>
    </row>
    <row r="71" spans="1:5">
      <c r="A71" s="53" t="s">
        <v>24</v>
      </c>
      <c r="B71" s="13" t="s">
        <v>25</v>
      </c>
      <c r="C71" s="148"/>
      <c r="D71" s="107"/>
      <c r="E71" s="107"/>
    </row>
    <row r="72" spans="1:5">
      <c r="A72" s="53"/>
      <c r="B72" s="13"/>
      <c r="C72" s="148"/>
      <c r="D72" s="107"/>
      <c r="E72" s="107"/>
    </row>
    <row r="73" spans="1:5">
      <c r="A73" s="52"/>
      <c r="B73" s="20" t="s">
        <v>70</v>
      </c>
      <c r="C73" s="148"/>
      <c r="D73" s="107"/>
      <c r="E73" s="107"/>
    </row>
    <row r="74" spans="1:5" ht="65.099999999999994" customHeight="1">
      <c r="A74" s="52" t="s">
        <v>1</v>
      </c>
      <c r="B74" s="21" t="s">
        <v>214</v>
      </c>
      <c r="C74" s="148"/>
      <c r="D74" s="107"/>
      <c r="E74" s="107"/>
    </row>
    <row r="75" spans="1:5" ht="38.25">
      <c r="A75" s="52" t="s">
        <v>1</v>
      </c>
      <c r="B75" s="21" t="s">
        <v>191</v>
      </c>
      <c r="C75" s="148"/>
      <c r="D75" s="107"/>
      <c r="E75" s="107"/>
    </row>
    <row r="76" spans="1:5" ht="25.5">
      <c r="A76" s="52" t="s">
        <v>1</v>
      </c>
      <c r="B76" s="21" t="s">
        <v>71</v>
      </c>
      <c r="C76" s="148"/>
      <c r="D76" s="107"/>
      <c r="E76" s="107"/>
    </row>
    <row r="77" spans="1:5">
      <c r="A77" s="52" t="s">
        <v>1</v>
      </c>
      <c r="B77" s="20" t="s">
        <v>72</v>
      </c>
      <c r="C77" s="148"/>
      <c r="D77" s="107"/>
      <c r="E77" s="107"/>
    </row>
    <row r="78" spans="1:5">
      <c r="A78" s="18"/>
      <c r="B78" s="22"/>
      <c r="C78" s="148"/>
      <c r="D78" s="107"/>
      <c r="E78" s="107"/>
    </row>
    <row r="79" spans="1:5" ht="60">
      <c r="A79" s="18" t="s">
        <v>73</v>
      </c>
      <c r="B79" s="23" t="s">
        <v>74</v>
      </c>
      <c r="C79" s="148"/>
      <c r="D79" s="107"/>
      <c r="E79" s="107"/>
    </row>
    <row r="80" spans="1:5">
      <c r="A80" s="53" t="s">
        <v>61</v>
      </c>
      <c r="B80" s="22" t="s">
        <v>75</v>
      </c>
      <c r="C80" s="148">
        <v>235.34</v>
      </c>
      <c r="D80" s="112"/>
      <c r="E80" s="107">
        <f>C80*D80</f>
        <v>0</v>
      </c>
    </row>
    <row r="81" spans="1:5" ht="45">
      <c r="A81" s="18" t="s">
        <v>76</v>
      </c>
      <c r="B81" s="23" t="s">
        <v>319</v>
      </c>
      <c r="C81" s="148"/>
      <c r="D81" s="107"/>
      <c r="E81" s="107"/>
    </row>
    <row r="82" spans="1:5">
      <c r="A82" s="53" t="s">
        <v>61</v>
      </c>
      <c r="B82" s="22" t="s">
        <v>133</v>
      </c>
      <c r="C82" s="148">
        <v>46</v>
      </c>
      <c r="D82" s="112"/>
      <c r="E82" s="107">
        <f>C82*D82</f>
        <v>0</v>
      </c>
    </row>
    <row r="83" spans="1:5" ht="51" customHeight="1">
      <c r="A83" s="18" t="s">
        <v>78</v>
      </c>
      <c r="B83" s="23" t="s">
        <v>315</v>
      </c>
      <c r="C83" s="148"/>
      <c r="D83" s="107"/>
      <c r="E83" s="107"/>
    </row>
    <row r="84" spans="1:5">
      <c r="A84" s="53" t="s">
        <v>61</v>
      </c>
      <c r="B84" s="22" t="s">
        <v>133</v>
      </c>
      <c r="C84" s="148">
        <v>30</v>
      </c>
      <c r="D84" s="112"/>
      <c r="E84" s="107">
        <f>C84*D84</f>
        <v>0</v>
      </c>
    </row>
    <row r="85" spans="1:5" ht="45">
      <c r="A85" s="18" t="s">
        <v>79</v>
      </c>
      <c r="B85" s="23" t="s">
        <v>320</v>
      </c>
      <c r="C85" s="148"/>
      <c r="D85" s="107"/>
      <c r="E85" s="107"/>
    </row>
    <row r="86" spans="1:5">
      <c r="A86" s="53" t="s">
        <v>61</v>
      </c>
      <c r="B86" s="22" t="s">
        <v>183</v>
      </c>
      <c r="C86" s="148">
        <v>1</v>
      </c>
      <c r="D86" s="112"/>
      <c r="E86" s="107">
        <f>C86*D86</f>
        <v>0</v>
      </c>
    </row>
    <row r="87" spans="1:5" ht="105">
      <c r="A87" s="18" t="s">
        <v>80</v>
      </c>
      <c r="B87" s="23" t="s">
        <v>262</v>
      </c>
      <c r="C87" s="148"/>
      <c r="D87" s="107"/>
      <c r="E87" s="107"/>
    </row>
    <row r="88" spans="1:5">
      <c r="A88" s="53" t="s">
        <v>61</v>
      </c>
      <c r="B88" s="22" t="s">
        <v>75</v>
      </c>
      <c r="C88" s="148">
        <v>235.34</v>
      </c>
      <c r="D88" s="112"/>
      <c r="E88" s="107">
        <f>C88*D88</f>
        <v>0</v>
      </c>
    </row>
    <row r="89" spans="1:5" ht="75">
      <c r="A89" s="18" t="s">
        <v>81</v>
      </c>
      <c r="B89" s="23" t="s">
        <v>275</v>
      </c>
      <c r="C89" s="148"/>
      <c r="D89" s="107"/>
      <c r="E89" s="107"/>
    </row>
    <row r="90" spans="1:5">
      <c r="A90" s="53" t="s">
        <v>61</v>
      </c>
      <c r="B90" s="22" t="s">
        <v>75</v>
      </c>
      <c r="C90" s="148">
        <v>91.7</v>
      </c>
      <c r="D90" s="112"/>
      <c r="E90" s="107">
        <f>C90*D90</f>
        <v>0</v>
      </c>
    </row>
    <row r="91" spans="1:5" ht="45">
      <c r="A91" s="18" t="s">
        <v>202</v>
      </c>
      <c r="B91" s="23" t="s">
        <v>292</v>
      </c>
      <c r="C91" s="148"/>
      <c r="D91" s="107"/>
      <c r="E91" s="107"/>
    </row>
    <row r="92" spans="1:5">
      <c r="A92" s="53" t="s">
        <v>61</v>
      </c>
      <c r="B92" s="22" t="s">
        <v>183</v>
      </c>
      <c r="C92" s="148">
        <v>7</v>
      </c>
      <c r="D92" s="112"/>
      <c r="E92" s="107">
        <f>C92*D92</f>
        <v>0</v>
      </c>
    </row>
    <row r="93" spans="1:5" ht="45">
      <c r="A93" s="18" t="s">
        <v>205</v>
      </c>
      <c r="B93" s="23" t="s">
        <v>263</v>
      </c>
      <c r="C93" s="148"/>
      <c r="D93" s="107"/>
      <c r="E93" s="107"/>
    </row>
    <row r="94" spans="1:5">
      <c r="A94" s="53" t="s">
        <v>61</v>
      </c>
      <c r="B94" s="22" t="s">
        <v>77</v>
      </c>
      <c r="C94" s="148">
        <v>2.1</v>
      </c>
      <c r="D94" s="112"/>
      <c r="E94" s="107">
        <f>C94*D94</f>
        <v>0</v>
      </c>
    </row>
    <row r="95" spans="1:5" ht="30">
      <c r="A95" s="18" t="s">
        <v>206</v>
      </c>
      <c r="B95" s="23" t="s">
        <v>277</v>
      </c>
      <c r="C95" s="148"/>
      <c r="D95" s="118"/>
      <c r="E95" s="107"/>
    </row>
    <row r="96" spans="1:5">
      <c r="A96" s="53" t="s">
        <v>61</v>
      </c>
      <c r="B96" s="22" t="s">
        <v>77</v>
      </c>
      <c r="C96" s="148">
        <v>5.7</v>
      </c>
      <c r="D96" s="112"/>
      <c r="E96" s="107">
        <f t="shared" ref="E96" si="5">C96*D96</f>
        <v>0</v>
      </c>
    </row>
    <row r="97" spans="1:5" ht="30">
      <c r="A97" s="18" t="s">
        <v>204</v>
      </c>
      <c r="B97" s="23" t="s">
        <v>278</v>
      </c>
      <c r="C97" s="148"/>
      <c r="D97" s="107"/>
      <c r="E97" s="107"/>
    </row>
    <row r="98" spans="1:5">
      <c r="A98" s="53" t="s">
        <v>61</v>
      </c>
      <c r="B98" s="22" t="s">
        <v>183</v>
      </c>
      <c r="C98" s="148">
        <v>36</v>
      </c>
      <c r="D98" s="112"/>
      <c r="E98" s="107">
        <f t="shared" ref="E98" si="6">C98*D98</f>
        <v>0</v>
      </c>
    </row>
    <row r="99" spans="1:5" ht="30">
      <c r="A99" s="18" t="s">
        <v>203</v>
      </c>
      <c r="B99" s="23" t="s">
        <v>266</v>
      </c>
      <c r="C99" s="148"/>
      <c r="D99" s="107"/>
      <c r="E99" s="107"/>
    </row>
    <row r="100" spans="1:5">
      <c r="A100" s="53" t="s">
        <v>61</v>
      </c>
      <c r="B100" s="22" t="s">
        <v>183</v>
      </c>
      <c r="C100" s="148">
        <v>1</v>
      </c>
      <c r="D100" s="112"/>
      <c r="E100" s="107">
        <f t="shared" ref="E100" si="7">C100*D100</f>
        <v>0</v>
      </c>
    </row>
    <row r="101" spans="1:5" ht="45">
      <c r="A101" s="121" t="s">
        <v>265</v>
      </c>
      <c r="B101" s="23" t="s">
        <v>243</v>
      </c>
      <c r="C101" s="148"/>
      <c r="D101" s="107"/>
      <c r="E101" s="107"/>
    </row>
    <row r="102" spans="1:5">
      <c r="A102" s="122" t="s">
        <v>61</v>
      </c>
      <c r="B102" s="22" t="s">
        <v>133</v>
      </c>
      <c r="C102" s="148">
        <v>27.5</v>
      </c>
      <c r="D102" s="112"/>
      <c r="E102" s="107">
        <f t="shared" ref="E102" si="8">C102*D102</f>
        <v>0</v>
      </c>
    </row>
    <row r="103" spans="1:5" ht="45">
      <c r="A103" s="121" t="s">
        <v>276</v>
      </c>
      <c r="B103" s="23" t="s">
        <v>264</v>
      </c>
      <c r="C103" s="148"/>
      <c r="D103" s="107"/>
      <c r="E103" s="107"/>
    </row>
    <row r="104" spans="1:5">
      <c r="A104" s="122" t="s">
        <v>61</v>
      </c>
      <c r="B104" s="22" t="s">
        <v>77</v>
      </c>
      <c r="C104" s="148">
        <v>22.51</v>
      </c>
      <c r="D104" s="112"/>
      <c r="E104" s="107">
        <f t="shared" ref="E104" si="9">C104*D104</f>
        <v>0</v>
      </c>
    </row>
    <row r="105" spans="1:5" ht="60">
      <c r="A105" s="121" t="s">
        <v>279</v>
      </c>
      <c r="B105" s="23" t="s">
        <v>280</v>
      </c>
      <c r="C105" s="148"/>
      <c r="D105" s="107"/>
      <c r="E105" s="107"/>
    </row>
    <row r="106" spans="1:5">
      <c r="A106" s="122" t="s">
        <v>61</v>
      </c>
      <c r="B106" s="22" t="s">
        <v>133</v>
      </c>
      <c r="C106" s="148">
        <v>36</v>
      </c>
      <c r="D106" s="112"/>
      <c r="E106" s="107">
        <f t="shared" ref="E106" si="10">C106*D106</f>
        <v>0</v>
      </c>
    </row>
    <row r="107" spans="1:5" ht="45">
      <c r="A107" s="121" t="s">
        <v>281</v>
      </c>
      <c r="B107" s="23" t="s">
        <v>316</v>
      </c>
      <c r="C107" s="152"/>
      <c r="D107" s="88"/>
      <c r="E107" s="107"/>
    </row>
    <row r="108" spans="1:5">
      <c r="A108" s="122" t="s">
        <v>61</v>
      </c>
      <c r="B108" s="22" t="s">
        <v>183</v>
      </c>
      <c r="C108" s="152">
        <v>2</v>
      </c>
      <c r="D108" s="112"/>
      <c r="E108" s="107">
        <f t="shared" ref="E108" si="11">C108*D108</f>
        <v>0</v>
      </c>
    </row>
    <row r="109" spans="1:5">
      <c r="A109" s="121" t="s">
        <v>296</v>
      </c>
      <c r="B109" s="23" t="s">
        <v>293</v>
      </c>
      <c r="C109" s="152"/>
      <c r="D109" s="88"/>
      <c r="E109" s="107"/>
    </row>
    <row r="110" spans="1:5">
      <c r="A110" s="122" t="s">
        <v>61</v>
      </c>
      <c r="B110" s="22" t="s">
        <v>183</v>
      </c>
      <c r="C110" s="152">
        <v>3</v>
      </c>
      <c r="D110" s="112"/>
      <c r="E110" s="107">
        <f t="shared" ref="E110" si="12">C110*D110</f>
        <v>0</v>
      </c>
    </row>
    <row r="111" spans="1:5">
      <c r="A111" s="121" t="s">
        <v>295</v>
      </c>
      <c r="B111" s="23" t="s">
        <v>294</v>
      </c>
      <c r="C111" s="152"/>
      <c r="D111" s="88"/>
      <c r="E111" s="107"/>
    </row>
    <row r="112" spans="1:5">
      <c r="A112" s="122" t="s">
        <v>61</v>
      </c>
      <c r="B112" s="22" t="s">
        <v>183</v>
      </c>
      <c r="C112" s="152">
        <v>3</v>
      </c>
      <c r="D112" s="112"/>
      <c r="E112" s="107">
        <f t="shared" ref="E112" si="13">C112*D112</f>
        <v>0</v>
      </c>
    </row>
    <row r="113" spans="1:5" ht="30">
      <c r="A113" s="121" t="s">
        <v>297</v>
      </c>
      <c r="B113" s="23" t="s">
        <v>298</v>
      </c>
      <c r="C113" s="152"/>
      <c r="D113" s="118"/>
      <c r="E113" s="107"/>
    </row>
    <row r="114" spans="1:5">
      <c r="A114" s="122" t="s">
        <v>61</v>
      </c>
      <c r="B114" s="22" t="s">
        <v>133</v>
      </c>
      <c r="C114" s="152">
        <v>34.94</v>
      </c>
      <c r="D114" s="112"/>
      <c r="E114" s="107">
        <f t="shared" ref="E114" si="14">C114*D114</f>
        <v>0</v>
      </c>
    </row>
    <row r="115" spans="1:5">
      <c r="A115" s="122"/>
      <c r="B115" s="22"/>
      <c r="C115" s="152"/>
      <c r="D115" s="118"/>
      <c r="E115" s="107"/>
    </row>
    <row r="116" spans="1:5">
      <c r="A116" s="18" t="s">
        <v>24</v>
      </c>
      <c r="B116" s="24" t="s">
        <v>82</v>
      </c>
      <c r="C116" s="153"/>
      <c r="D116" s="113"/>
      <c r="E116" s="114">
        <f>SUM(E79:E115)</f>
        <v>0</v>
      </c>
    </row>
    <row r="117" spans="1:5" ht="15.75" thickBot="1">
      <c r="A117" s="18"/>
      <c r="B117" s="78"/>
      <c r="C117" s="151"/>
      <c r="D117" s="111"/>
      <c r="E117" s="111"/>
    </row>
    <row r="118" spans="1:5">
      <c r="A118" s="40" t="s">
        <v>51</v>
      </c>
      <c r="B118" s="9"/>
      <c r="C118" s="149"/>
      <c r="D118" s="108" t="s">
        <v>52</v>
      </c>
      <c r="E118" s="108" t="s">
        <v>53</v>
      </c>
    </row>
    <row r="119" spans="1:5" ht="15.75" thickBot="1">
      <c r="A119" s="10" t="s">
        <v>54</v>
      </c>
      <c r="B119" s="11" t="s">
        <v>55</v>
      </c>
      <c r="C119" s="150" t="s">
        <v>56</v>
      </c>
      <c r="D119" s="109" t="s">
        <v>57</v>
      </c>
      <c r="E119" s="109" t="s">
        <v>58</v>
      </c>
    </row>
    <row r="120" spans="1:5">
      <c r="A120" s="18"/>
      <c r="B120" s="22"/>
      <c r="C120" s="151"/>
      <c r="D120" s="111"/>
      <c r="E120" s="111"/>
    </row>
    <row r="121" spans="1:5">
      <c r="A121" s="53" t="s">
        <v>26</v>
      </c>
      <c r="B121" s="13" t="s">
        <v>28</v>
      </c>
      <c r="C121" s="148"/>
      <c r="D121" s="107"/>
      <c r="E121" s="107"/>
    </row>
    <row r="122" spans="1:5" ht="10.5" customHeight="1">
      <c r="A122" s="53"/>
      <c r="B122" s="13"/>
      <c r="C122" s="148"/>
      <c r="D122" s="107"/>
      <c r="E122" s="107"/>
    </row>
    <row r="123" spans="1:5">
      <c r="A123" s="52"/>
      <c r="B123" s="20" t="s">
        <v>88</v>
      </c>
      <c r="C123" s="148"/>
      <c r="D123" s="107"/>
      <c r="E123" s="107"/>
    </row>
    <row r="124" spans="1:5">
      <c r="A124" s="52"/>
      <c r="B124" s="20" t="s">
        <v>89</v>
      </c>
      <c r="C124" s="148"/>
      <c r="D124" s="107"/>
      <c r="E124" s="107"/>
    </row>
    <row r="125" spans="1:5">
      <c r="A125" s="52" t="s">
        <v>1</v>
      </c>
      <c r="B125" s="20" t="s">
        <v>90</v>
      </c>
      <c r="C125" s="148"/>
      <c r="D125" s="107"/>
      <c r="E125" s="107"/>
    </row>
    <row r="126" spans="1:5">
      <c r="A126" s="52" t="s">
        <v>1</v>
      </c>
      <c r="B126" s="20" t="s">
        <v>91</v>
      </c>
      <c r="C126" s="148"/>
      <c r="D126" s="107"/>
      <c r="E126" s="107"/>
    </row>
    <row r="127" spans="1:5">
      <c r="A127" s="52" t="s">
        <v>1</v>
      </c>
      <c r="B127" s="20" t="s">
        <v>92</v>
      </c>
      <c r="C127" s="148"/>
      <c r="D127" s="107"/>
      <c r="E127" s="107"/>
    </row>
    <row r="128" spans="1:5">
      <c r="A128" s="52" t="s">
        <v>1</v>
      </c>
      <c r="B128" s="20" t="s">
        <v>93</v>
      </c>
      <c r="C128" s="148"/>
      <c r="D128" s="107"/>
      <c r="E128" s="107"/>
    </row>
    <row r="129" spans="1:5">
      <c r="A129" s="52" t="s">
        <v>1</v>
      </c>
      <c r="B129" s="20" t="s">
        <v>72</v>
      </c>
      <c r="C129" s="148"/>
      <c r="D129" s="107"/>
      <c r="E129" s="107"/>
    </row>
    <row r="130" spans="1:5">
      <c r="A130" s="52" t="s">
        <v>1</v>
      </c>
      <c r="B130" s="51" t="s">
        <v>94</v>
      </c>
      <c r="C130" s="148"/>
      <c r="D130" s="107"/>
      <c r="E130" s="107"/>
    </row>
    <row r="131" spans="1:5" ht="51">
      <c r="A131" s="52" t="s">
        <v>1</v>
      </c>
      <c r="B131" s="21" t="s">
        <v>95</v>
      </c>
      <c r="C131" s="148"/>
      <c r="D131" s="107"/>
      <c r="E131" s="107"/>
    </row>
    <row r="132" spans="1:5">
      <c r="A132" s="18"/>
      <c r="B132" s="23"/>
      <c r="C132" s="148"/>
      <c r="D132" s="107"/>
      <c r="E132" s="107"/>
    </row>
    <row r="133" spans="1:5" ht="60">
      <c r="A133" s="18" t="s">
        <v>83</v>
      </c>
      <c r="B133" s="23" t="s">
        <v>215</v>
      </c>
      <c r="C133" s="148"/>
      <c r="D133" s="107"/>
      <c r="E133" s="107"/>
    </row>
    <row r="134" spans="1:5">
      <c r="A134" s="53" t="s">
        <v>61</v>
      </c>
      <c r="B134" s="22" t="s">
        <v>77</v>
      </c>
      <c r="C134" s="148">
        <v>7.38</v>
      </c>
      <c r="D134" s="112"/>
      <c r="E134" s="107">
        <f t="shared" ref="E134:E139" si="15">SUM(C134*D134)</f>
        <v>0</v>
      </c>
    </row>
    <row r="135" spans="1:5" ht="60">
      <c r="A135" s="18" t="s">
        <v>84</v>
      </c>
      <c r="B135" s="23" t="s">
        <v>321</v>
      </c>
      <c r="C135" s="148"/>
      <c r="D135" s="107"/>
      <c r="E135" s="107"/>
    </row>
    <row r="136" spans="1:5">
      <c r="A136" s="53" t="s">
        <v>61</v>
      </c>
      <c r="B136" s="22" t="s">
        <v>77</v>
      </c>
      <c r="C136" s="148">
        <v>6.03</v>
      </c>
      <c r="D136" s="112"/>
      <c r="E136" s="107">
        <f t="shared" si="15"/>
        <v>0</v>
      </c>
    </row>
    <row r="137" spans="1:5" ht="60">
      <c r="A137" s="18" t="s">
        <v>85</v>
      </c>
      <c r="B137" s="23" t="s">
        <v>284</v>
      </c>
      <c r="C137" s="148"/>
      <c r="D137" s="107"/>
      <c r="E137" s="107"/>
    </row>
    <row r="138" spans="1:5" ht="30">
      <c r="A138" s="18" t="s">
        <v>98</v>
      </c>
      <c r="B138" s="23" t="s">
        <v>101</v>
      </c>
      <c r="C138" s="148"/>
      <c r="D138" s="107"/>
      <c r="E138" s="107"/>
    </row>
    <row r="139" spans="1:5">
      <c r="A139" s="53" t="s">
        <v>61</v>
      </c>
      <c r="B139" s="22" t="s">
        <v>102</v>
      </c>
      <c r="C139" s="148">
        <v>4201</v>
      </c>
      <c r="D139" s="112"/>
      <c r="E139" s="107">
        <f t="shared" si="15"/>
        <v>0</v>
      </c>
    </row>
    <row r="140" spans="1:5" ht="30">
      <c r="A140" s="18" t="s">
        <v>86</v>
      </c>
      <c r="B140" s="23" t="s">
        <v>285</v>
      </c>
      <c r="C140" s="148"/>
      <c r="D140" s="107"/>
      <c r="E140" s="107"/>
    </row>
    <row r="141" spans="1:5">
      <c r="A141" s="53" t="s">
        <v>61</v>
      </c>
      <c r="B141" s="22" t="s">
        <v>183</v>
      </c>
      <c r="C141" s="148">
        <v>36</v>
      </c>
      <c r="D141" s="112"/>
      <c r="E141" s="107">
        <f t="shared" ref="E141" si="16">SUM(C141*D141)</f>
        <v>0</v>
      </c>
    </row>
    <row r="142" spans="1:5" ht="75">
      <c r="A142" s="18" t="s">
        <v>87</v>
      </c>
      <c r="B142" s="23" t="s">
        <v>286</v>
      </c>
      <c r="C142" s="148"/>
      <c r="D142" s="107"/>
      <c r="E142" s="107"/>
    </row>
    <row r="143" spans="1:5">
      <c r="A143" s="53" t="s">
        <v>61</v>
      </c>
      <c r="B143" s="22" t="s">
        <v>77</v>
      </c>
      <c r="C143" s="148">
        <v>11.8</v>
      </c>
      <c r="D143" s="112"/>
      <c r="E143" s="107">
        <f t="shared" ref="E143" si="17">SUM(C143*D143)</f>
        <v>0</v>
      </c>
    </row>
    <row r="145" spans="1:5">
      <c r="A145" s="18" t="s">
        <v>26</v>
      </c>
      <c r="B145" s="24" t="s">
        <v>103</v>
      </c>
      <c r="C145" s="153"/>
      <c r="D145" s="113"/>
      <c r="E145" s="114">
        <f>SUM(E133:E144)</f>
        <v>0</v>
      </c>
    </row>
    <row r="146" spans="1:5">
      <c r="A146" s="18"/>
      <c r="B146" s="22"/>
      <c r="C146" s="151"/>
      <c r="D146" s="110"/>
      <c r="E146" s="115"/>
    </row>
    <row r="147" spans="1:5" ht="15.75" thickBot="1">
      <c r="A147" s="18"/>
      <c r="B147" s="83"/>
      <c r="C147" s="151"/>
      <c r="D147" s="110"/>
      <c r="E147" s="111"/>
    </row>
    <row r="148" spans="1:5">
      <c r="A148" s="40" t="s">
        <v>51</v>
      </c>
      <c r="B148" s="9"/>
      <c r="C148" s="149"/>
      <c r="D148" s="108" t="s">
        <v>52</v>
      </c>
      <c r="E148" s="108" t="s">
        <v>53</v>
      </c>
    </row>
    <row r="149" spans="1:5" ht="15.75" thickBot="1">
      <c r="A149" s="10" t="s">
        <v>54</v>
      </c>
      <c r="B149" s="11" t="s">
        <v>55</v>
      </c>
      <c r="C149" s="150" t="s">
        <v>56</v>
      </c>
      <c r="D149" s="109" t="s">
        <v>57</v>
      </c>
      <c r="E149" s="109" t="s">
        <v>58</v>
      </c>
    </row>
    <row r="150" spans="1:5">
      <c r="A150" s="18"/>
      <c r="B150" s="22"/>
      <c r="C150" s="151"/>
      <c r="D150" s="111"/>
      <c r="E150" s="111"/>
    </row>
    <row r="151" spans="1:5">
      <c r="A151" s="53" t="s">
        <v>27</v>
      </c>
      <c r="B151" s="13" t="s">
        <v>104</v>
      </c>
      <c r="C151" s="148"/>
      <c r="D151" s="107"/>
      <c r="E151" s="107"/>
    </row>
    <row r="152" spans="1:5">
      <c r="A152" s="53"/>
      <c r="B152" s="13"/>
      <c r="C152" s="148"/>
      <c r="D152" s="107"/>
      <c r="E152" s="107"/>
    </row>
    <row r="153" spans="1:5">
      <c r="A153" s="52"/>
      <c r="B153" s="20" t="s">
        <v>88</v>
      </c>
      <c r="C153" s="148"/>
      <c r="D153" s="107"/>
      <c r="E153" s="107"/>
    </row>
    <row r="154" spans="1:5">
      <c r="A154" s="52"/>
      <c r="B154" s="20" t="s">
        <v>105</v>
      </c>
      <c r="C154" s="148"/>
      <c r="D154" s="107"/>
      <c r="E154" s="107"/>
    </row>
    <row r="155" spans="1:5">
      <c r="A155" s="52" t="s">
        <v>1</v>
      </c>
      <c r="B155" s="20" t="s">
        <v>192</v>
      </c>
      <c r="C155" s="148"/>
      <c r="D155" s="107"/>
      <c r="E155" s="107"/>
    </row>
    <row r="156" spans="1:5">
      <c r="A156" s="52" t="s">
        <v>1</v>
      </c>
      <c r="B156" s="20" t="s">
        <v>106</v>
      </c>
      <c r="C156" s="148"/>
      <c r="D156" s="107"/>
      <c r="E156" s="107"/>
    </row>
    <row r="157" spans="1:5">
      <c r="A157" s="52" t="s">
        <v>1</v>
      </c>
      <c r="B157" s="20" t="s">
        <v>107</v>
      </c>
      <c r="C157" s="148"/>
      <c r="D157" s="107"/>
      <c r="E157" s="107"/>
    </row>
    <row r="158" spans="1:5">
      <c r="A158" s="52" t="s">
        <v>1</v>
      </c>
      <c r="B158" s="20" t="s">
        <v>108</v>
      </c>
      <c r="C158" s="148"/>
      <c r="D158" s="107"/>
      <c r="E158" s="107"/>
    </row>
    <row r="159" spans="1:5">
      <c r="A159" s="52" t="s">
        <v>1</v>
      </c>
      <c r="B159" s="20" t="s">
        <v>109</v>
      </c>
      <c r="C159" s="148"/>
      <c r="D159" s="107"/>
      <c r="E159" s="107"/>
    </row>
    <row r="160" spans="1:5">
      <c r="A160" s="52" t="s">
        <v>1</v>
      </c>
      <c r="B160" s="20" t="s">
        <v>72</v>
      </c>
      <c r="C160" s="148"/>
      <c r="D160" s="107"/>
      <c r="E160" s="107"/>
    </row>
    <row r="161" spans="1:5">
      <c r="A161" s="52" t="s">
        <v>1</v>
      </c>
      <c r="B161" s="20" t="s">
        <v>110</v>
      </c>
      <c r="C161" s="148"/>
      <c r="D161" s="107"/>
      <c r="E161" s="107"/>
    </row>
    <row r="162" spans="1:5">
      <c r="A162" s="52"/>
      <c r="B162" s="20" t="s">
        <v>111</v>
      </c>
      <c r="C162" s="148"/>
      <c r="D162" s="107"/>
      <c r="E162" s="107"/>
    </row>
    <row r="163" spans="1:5">
      <c r="A163" s="52" t="s">
        <v>1</v>
      </c>
      <c r="B163" s="20" t="s">
        <v>112</v>
      </c>
      <c r="C163" s="148"/>
      <c r="D163" s="107"/>
      <c r="E163" s="107"/>
    </row>
    <row r="164" spans="1:5">
      <c r="A164" s="52"/>
      <c r="B164" s="20" t="s">
        <v>113</v>
      </c>
      <c r="C164" s="148"/>
      <c r="D164" s="107"/>
      <c r="E164" s="107"/>
    </row>
    <row r="165" spans="1:5">
      <c r="A165" s="52"/>
      <c r="B165" s="20" t="s">
        <v>114</v>
      </c>
      <c r="C165" s="148"/>
      <c r="D165" s="107"/>
      <c r="E165" s="107"/>
    </row>
    <row r="166" spans="1:5">
      <c r="A166" s="52"/>
      <c r="B166" s="21"/>
      <c r="C166" s="148"/>
      <c r="D166" s="107"/>
      <c r="E166" s="107"/>
    </row>
    <row r="167" spans="1:5" ht="45">
      <c r="A167" s="47" t="s">
        <v>96</v>
      </c>
      <c r="B167" s="25" t="s">
        <v>323</v>
      </c>
      <c r="C167" s="145"/>
      <c r="D167" s="107"/>
      <c r="E167" s="107"/>
    </row>
    <row r="168" spans="1:5">
      <c r="A168" s="47" t="s">
        <v>61</v>
      </c>
      <c r="B168" s="26" t="s">
        <v>75</v>
      </c>
      <c r="C168" s="146">
        <v>40.200000000000003</v>
      </c>
      <c r="D168" s="112"/>
      <c r="E168" s="107">
        <f>C168*D168</f>
        <v>0</v>
      </c>
    </row>
    <row r="169" spans="1:5" ht="45">
      <c r="A169" s="18" t="s">
        <v>97</v>
      </c>
      <c r="B169" s="25" t="s">
        <v>322</v>
      </c>
      <c r="C169" s="145"/>
      <c r="D169" s="107"/>
      <c r="E169" s="107"/>
    </row>
    <row r="170" spans="1:5">
      <c r="A170" s="18" t="s">
        <v>61</v>
      </c>
      <c r="B170" s="26" t="s">
        <v>75</v>
      </c>
      <c r="C170" s="146">
        <v>49.2</v>
      </c>
      <c r="D170" s="112"/>
      <c r="E170" s="107">
        <f>C170*D170</f>
        <v>0</v>
      </c>
    </row>
    <row r="171" spans="1:5">
      <c r="A171" s="18" t="s">
        <v>99</v>
      </c>
      <c r="B171" s="22" t="s">
        <v>119</v>
      </c>
      <c r="C171" s="148"/>
      <c r="D171" s="107"/>
      <c r="E171" s="107"/>
    </row>
    <row r="172" spans="1:5">
      <c r="A172" s="18"/>
      <c r="B172" s="22" t="s">
        <v>120</v>
      </c>
      <c r="C172" s="148"/>
      <c r="D172" s="107"/>
      <c r="E172" s="107"/>
    </row>
    <row r="173" spans="1:5">
      <c r="A173" s="53" t="s">
        <v>61</v>
      </c>
      <c r="B173" s="22" t="s">
        <v>75</v>
      </c>
      <c r="C173" s="148">
        <v>250</v>
      </c>
      <c r="D173" s="112"/>
      <c r="E173" s="107">
        <f>C173*D173</f>
        <v>0</v>
      </c>
    </row>
    <row r="174" spans="1:5" ht="60">
      <c r="A174" s="18" t="s">
        <v>100</v>
      </c>
      <c r="B174" s="27" t="s">
        <v>324</v>
      </c>
      <c r="C174" s="148"/>
      <c r="D174" s="107"/>
      <c r="E174" s="107"/>
    </row>
    <row r="175" spans="1:5">
      <c r="A175" s="53" t="s">
        <v>61</v>
      </c>
      <c r="B175" s="22" t="s">
        <v>75</v>
      </c>
      <c r="C175" s="148">
        <v>402</v>
      </c>
      <c r="D175" s="112"/>
      <c r="E175" s="107">
        <f>C175*D175</f>
        <v>0</v>
      </c>
    </row>
    <row r="176" spans="1:5" ht="39" customHeight="1">
      <c r="A176" s="18" t="s">
        <v>195</v>
      </c>
      <c r="B176" s="45" t="s">
        <v>221</v>
      </c>
      <c r="C176" s="148"/>
      <c r="D176" s="107"/>
      <c r="E176" s="107"/>
    </row>
    <row r="177" spans="1:5">
      <c r="A177" s="53" t="s">
        <v>61</v>
      </c>
      <c r="B177" s="22" t="s">
        <v>75</v>
      </c>
      <c r="C177" s="148">
        <v>235.34</v>
      </c>
      <c r="D177" s="112"/>
      <c r="E177" s="107">
        <f>C177*D177</f>
        <v>0</v>
      </c>
    </row>
    <row r="178" spans="1:5" ht="30">
      <c r="A178" s="18" t="s">
        <v>256</v>
      </c>
      <c r="B178" s="45" t="s">
        <v>325</v>
      </c>
      <c r="C178" s="148"/>
      <c r="D178" s="107"/>
      <c r="E178" s="107"/>
    </row>
    <row r="179" spans="1:5">
      <c r="A179" s="53" t="s">
        <v>61</v>
      </c>
      <c r="B179" s="22" t="s">
        <v>75</v>
      </c>
      <c r="C179" s="148">
        <v>8.8000000000000007</v>
      </c>
      <c r="D179" s="112"/>
      <c r="E179" s="107">
        <f>C179*D179</f>
        <v>0</v>
      </c>
    </row>
    <row r="180" spans="1:5">
      <c r="A180" s="28"/>
      <c r="B180" s="22"/>
      <c r="C180" s="151"/>
      <c r="D180" s="111"/>
      <c r="E180" s="111"/>
    </row>
    <row r="181" spans="1:5">
      <c r="A181" s="18" t="s">
        <v>27</v>
      </c>
      <c r="B181" s="24" t="s">
        <v>122</v>
      </c>
      <c r="C181" s="153"/>
      <c r="D181" s="113"/>
      <c r="E181" s="114">
        <f>SUM(E167:E180)</f>
        <v>0</v>
      </c>
    </row>
    <row r="182" spans="1:5">
      <c r="A182" s="28"/>
      <c r="B182" s="22"/>
      <c r="C182" s="151"/>
      <c r="D182" s="111"/>
      <c r="E182" s="111"/>
    </row>
    <row r="183" spans="1:5" ht="15.75" thickBot="1">
      <c r="A183" s="28"/>
      <c r="B183" s="22"/>
      <c r="C183" s="151"/>
      <c r="D183" s="111"/>
      <c r="E183" s="111"/>
    </row>
    <row r="184" spans="1:5">
      <c r="A184" s="40" t="s">
        <v>51</v>
      </c>
      <c r="B184" s="9"/>
      <c r="C184" s="149"/>
      <c r="D184" s="108" t="s">
        <v>52</v>
      </c>
      <c r="E184" s="108" t="s">
        <v>53</v>
      </c>
    </row>
    <row r="185" spans="1:5" ht="15.75" thickBot="1">
      <c r="A185" s="10" t="s">
        <v>54</v>
      </c>
      <c r="B185" s="11" t="s">
        <v>55</v>
      </c>
      <c r="C185" s="150" t="s">
        <v>56</v>
      </c>
      <c r="D185" s="109" t="s">
        <v>57</v>
      </c>
      <c r="E185" s="109" t="s">
        <v>58</v>
      </c>
    </row>
    <row r="186" spans="1:5">
      <c r="A186" s="18"/>
      <c r="B186" s="22"/>
      <c r="C186" s="151"/>
      <c r="D186" s="111"/>
      <c r="E186" s="111"/>
    </row>
    <row r="187" spans="1:5">
      <c r="A187" s="53" t="s">
        <v>29</v>
      </c>
      <c r="B187" s="13" t="s">
        <v>31</v>
      </c>
      <c r="C187" s="148"/>
      <c r="D187" s="107"/>
      <c r="E187" s="107"/>
    </row>
    <row r="188" spans="1:5">
      <c r="A188" s="53"/>
      <c r="B188" s="13"/>
      <c r="C188" s="148"/>
      <c r="D188" s="107"/>
      <c r="E188" s="107"/>
    </row>
    <row r="189" spans="1:5">
      <c r="A189" s="52"/>
      <c r="B189" s="20" t="s">
        <v>70</v>
      </c>
      <c r="C189" s="148"/>
      <c r="D189" s="107"/>
      <c r="E189" s="107"/>
    </row>
    <row r="190" spans="1:5">
      <c r="A190" s="52" t="s">
        <v>1</v>
      </c>
      <c r="B190" s="29" t="s">
        <v>123</v>
      </c>
      <c r="C190" s="148"/>
      <c r="D190" s="107"/>
      <c r="E190" s="107"/>
    </row>
    <row r="191" spans="1:5">
      <c r="A191" s="52" t="s">
        <v>1</v>
      </c>
      <c r="B191" s="20" t="s">
        <v>124</v>
      </c>
      <c r="C191" s="148"/>
      <c r="D191" s="107"/>
      <c r="E191" s="107"/>
    </row>
    <row r="192" spans="1:5">
      <c r="A192" s="52"/>
      <c r="B192" s="20" t="s">
        <v>125</v>
      </c>
      <c r="C192" s="148"/>
      <c r="D192" s="107"/>
      <c r="E192" s="107"/>
    </row>
    <row r="193" spans="1:5">
      <c r="A193" s="52"/>
      <c r="B193" s="20" t="s">
        <v>126</v>
      </c>
      <c r="C193" s="148"/>
      <c r="D193" s="107"/>
      <c r="E193" s="107"/>
    </row>
    <row r="194" spans="1:5">
      <c r="A194" s="52" t="s">
        <v>1</v>
      </c>
      <c r="B194" s="29" t="s">
        <v>127</v>
      </c>
      <c r="C194" s="148"/>
      <c r="D194" s="107"/>
      <c r="E194" s="107"/>
    </row>
    <row r="195" spans="1:5" ht="16.5" customHeight="1">
      <c r="A195" s="52" t="s">
        <v>1</v>
      </c>
      <c r="B195" s="21" t="s">
        <v>216</v>
      </c>
      <c r="C195" s="148"/>
      <c r="D195" s="107"/>
      <c r="E195" s="107"/>
    </row>
    <row r="196" spans="1:5" ht="25.5">
      <c r="A196" s="52" t="s">
        <v>1</v>
      </c>
      <c r="B196" s="21" t="s">
        <v>129</v>
      </c>
      <c r="C196" s="148"/>
      <c r="D196" s="107"/>
      <c r="E196" s="107"/>
    </row>
    <row r="197" spans="1:5">
      <c r="A197" s="53"/>
      <c r="B197" s="22"/>
      <c r="C197" s="148"/>
      <c r="D197" s="107"/>
      <c r="E197" s="107"/>
    </row>
    <row r="198" spans="1:5" ht="45">
      <c r="A198" s="18" t="s">
        <v>115</v>
      </c>
      <c r="B198" s="23" t="s">
        <v>299</v>
      </c>
      <c r="C198" s="148"/>
      <c r="D198" s="107"/>
      <c r="E198" s="107"/>
    </row>
    <row r="199" spans="1:5">
      <c r="A199" s="53" t="s">
        <v>61</v>
      </c>
      <c r="B199" s="22" t="s">
        <v>77</v>
      </c>
      <c r="C199" s="148">
        <v>82.4</v>
      </c>
      <c r="D199" s="112"/>
      <c r="E199" s="107">
        <f>C199*D199</f>
        <v>0</v>
      </c>
    </row>
    <row r="200" spans="1:5">
      <c r="A200" s="18" t="s">
        <v>116</v>
      </c>
      <c r="B200" s="22" t="s">
        <v>302</v>
      </c>
      <c r="C200" s="148"/>
      <c r="D200" s="107"/>
      <c r="E200" s="107"/>
    </row>
    <row r="201" spans="1:5">
      <c r="A201" s="18"/>
      <c r="B201" s="22" t="s">
        <v>240</v>
      </c>
      <c r="C201" s="148"/>
      <c r="D201" s="107"/>
      <c r="E201" s="107"/>
    </row>
    <row r="202" spans="1:5">
      <c r="A202" s="18"/>
      <c r="B202" s="22" t="s">
        <v>241</v>
      </c>
      <c r="C202" s="148"/>
      <c r="D202" s="107"/>
      <c r="E202" s="107"/>
    </row>
    <row r="203" spans="1:5">
      <c r="A203" s="18"/>
      <c r="B203" s="22" t="s">
        <v>242</v>
      </c>
      <c r="C203" s="148"/>
      <c r="D203" s="107"/>
      <c r="E203" s="107"/>
    </row>
    <row r="204" spans="1:5">
      <c r="A204" s="18"/>
      <c r="B204" s="22" t="s">
        <v>303</v>
      </c>
      <c r="C204" s="148"/>
      <c r="D204" s="107"/>
      <c r="E204" s="107"/>
    </row>
    <row r="205" spans="1:5">
      <c r="A205" s="54" t="s">
        <v>61</v>
      </c>
      <c r="B205" s="30" t="s">
        <v>75</v>
      </c>
      <c r="C205" s="148">
        <v>422.3</v>
      </c>
      <c r="D205" s="112"/>
      <c r="E205" s="107">
        <f>C205*D205</f>
        <v>0</v>
      </c>
    </row>
    <row r="206" spans="1:5">
      <c r="A206" s="18" t="s">
        <v>117</v>
      </c>
      <c r="B206" s="22" t="s">
        <v>134</v>
      </c>
      <c r="C206" s="148"/>
      <c r="D206" s="107"/>
      <c r="E206" s="107"/>
    </row>
    <row r="207" spans="1:5">
      <c r="A207" s="18"/>
      <c r="B207" s="22" t="s">
        <v>300</v>
      </c>
      <c r="C207" s="148"/>
      <c r="D207" s="107"/>
      <c r="E207" s="107"/>
    </row>
    <row r="208" spans="1:5">
      <c r="A208" s="18"/>
      <c r="B208" s="22" t="s">
        <v>326</v>
      </c>
      <c r="C208" s="148"/>
      <c r="D208" s="107"/>
      <c r="E208" s="107"/>
    </row>
    <row r="209" spans="1:6">
      <c r="A209" s="18"/>
      <c r="B209" s="22" t="s">
        <v>135</v>
      </c>
      <c r="C209" s="148"/>
      <c r="D209" s="107"/>
      <c r="E209" s="107"/>
    </row>
    <row r="210" spans="1:6">
      <c r="A210" s="18"/>
      <c r="B210" s="22" t="s">
        <v>136</v>
      </c>
      <c r="C210" s="148"/>
      <c r="D210" s="107"/>
      <c r="E210" s="107"/>
    </row>
    <row r="211" spans="1:6">
      <c r="A211" s="18"/>
      <c r="B211" s="22" t="s">
        <v>327</v>
      </c>
      <c r="C211" s="148"/>
      <c r="D211" s="107"/>
      <c r="E211" s="107"/>
    </row>
    <row r="212" spans="1:6">
      <c r="A212" s="18"/>
      <c r="B212" s="22" t="s">
        <v>301</v>
      </c>
      <c r="C212" s="148"/>
      <c r="D212" s="107"/>
      <c r="E212" s="107"/>
    </row>
    <row r="213" spans="1:6">
      <c r="A213" s="53" t="s">
        <v>61</v>
      </c>
      <c r="B213" s="22" t="s">
        <v>75</v>
      </c>
      <c r="C213" s="148">
        <v>227.04</v>
      </c>
      <c r="D213" s="112"/>
      <c r="E213" s="107">
        <f>C213*D213</f>
        <v>0</v>
      </c>
    </row>
    <row r="214" spans="1:6" ht="30">
      <c r="A214" s="18" t="s">
        <v>118</v>
      </c>
      <c r="B214" s="79" t="s">
        <v>304</v>
      </c>
      <c r="C214" s="148"/>
      <c r="D214" s="107"/>
      <c r="E214" s="107"/>
    </row>
    <row r="215" spans="1:6">
      <c r="A215" s="53" t="s">
        <v>61</v>
      </c>
      <c r="B215" s="22" t="s">
        <v>183</v>
      </c>
      <c r="C215" s="148">
        <v>72</v>
      </c>
      <c r="D215" s="112"/>
      <c r="E215" s="107">
        <f>C215*D215</f>
        <v>0</v>
      </c>
    </row>
    <row r="216" spans="1:6">
      <c r="A216" s="18" t="s">
        <v>121</v>
      </c>
      <c r="B216" s="22" t="s">
        <v>223</v>
      </c>
      <c r="C216" s="148"/>
      <c r="D216" s="107"/>
      <c r="E216" s="107"/>
    </row>
    <row r="217" spans="1:6">
      <c r="A217" s="18"/>
      <c r="B217" s="22" t="s">
        <v>224</v>
      </c>
      <c r="C217" s="148"/>
      <c r="D217" s="107"/>
      <c r="E217" s="107"/>
    </row>
    <row r="218" spans="1:6">
      <c r="A218" s="53" t="s">
        <v>61</v>
      </c>
      <c r="B218" s="22" t="s">
        <v>133</v>
      </c>
      <c r="C218" s="148">
        <v>86.4</v>
      </c>
      <c r="D218" s="112"/>
      <c r="E218" s="107">
        <f>C218*D218</f>
        <v>0</v>
      </c>
    </row>
    <row r="219" spans="1:6">
      <c r="A219" s="18" t="s">
        <v>197</v>
      </c>
      <c r="B219" s="22" t="s">
        <v>137</v>
      </c>
      <c r="C219" s="148"/>
      <c r="D219" s="107"/>
      <c r="E219" s="107"/>
    </row>
    <row r="220" spans="1:6">
      <c r="A220" s="18"/>
      <c r="B220" s="22" t="s">
        <v>138</v>
      </c>
      <c r="C220" s="148"/>
      <c r="D220" s="107"/>
      <c r="E220" s="107"/>
    </row>
    <row r="221" spans="1:6">
      <c r="A221" s="18"/>
      <c r="B221" s="22" t="s">
        <v>139</v>
      </c>
      <c r="C221" s="148"/>
      <c r="D221" s="107"/>
      <c r="E221" s="107"/>
    </row>
    <row r="222" spans="1:6">
      <c r="A222" s="53" t="s">
        <v>61</v>
      </c>
      <c r="B222" s="22" t="s">
        <v>75</v>
      </c>
      <c r="C222" s="148">
        <v>227.04</v>
      </c>
      <c r="D222" s="112"/>
      <c r="E222" s="107">
        <f>C222*D222</f>
        <v>0</v>
      </c>
    </row>
    <row r="223" spans="1:6" ht="45">
      <c r="A223" s="18" t="s">
        <v>198</v>
      </c>
      <c r="B223" s="79" t="s">
        <v>225</v>
      </c>
      <c r="C223" s="154"/>
      <c r="D223" s="80"/>
      <c r="E223" s="116"/>
      <c r="F223" s="80"/>
    </row>
    <row r="224" spans="1:6">
      <c r="A224" s="53"/>
      <c r="B224" s="79" t="s">
        <v>226</v>
      </c>
      <c r="C224" s="154"/>
      <c r="D224" s="80"/>
      <c r="E224" s="116"/>
      <c r="F224" s="80"/>
    </row>
    <row r="225" spans="1:6">
      <c r="A225" s="63"/>
      <c r="B225" s="79" t="s">
        <v>254</v>
      </c>
      <c r="C225" s="154">
        <v>10</v>
      </c>
      <c r="D225" s="112"/>
      <c r="E225" s="80">
        <f>C225*D225</f>
        <v>0</v>
      </c>
      <c r="F225" s="63"/>
    </row>
    <row r="226" spans="1:6">
      <c r="A226" s="63"/>
      <c r="B226" s="79" t="s">
        <v>255</v>
      </c>
      <c r="C226" s="154">
        <v>10</v>
      </c>
      <c r="D226" s="112"/>
      <c r="E226" s="80">
        <f>C226*D226</f>
        <v>0</v>
      </c>
      <c r="F226" s="63"/>
    </row>
    <row r="227" spans="1:6">
      <c r="A227" s="44"/>
      <c r="B227" s="79" t="s">
        <v>227</v>
      </c>
      <c r="C227" s="154"/>
      <c r="D227" s="80"/>
      <c r="E227" s="116"/>
      <c r="F227" s="80"/>
    </row>
    <row r="228" spans="1:6" ht="33.75" customHeight="1">
      <c r="A228" s="18" t="s">
        <v>199</v>
      </c>
      <c r="B228" s="23" t="s">
        <v>222</v>
      </c>
      <c r="C228" s="148"/>
      <c r="D228" s="107"/>
      <c r="E228" s="107"/>
    </row>
    <row r="229" spans="1:6">
      <c r="A229" s="53" t="s">
        <v>61</v>
      </c>
      <c r="B229" s="22" t="s">
        <v>183</v>
      </c>
      <c r="C229" s="148">
        <v>3</v>
      </c>
      <c r="D229" s="112"/>
      <c r="E229" s="107">
        <f>C229*D229</f>
        <v>0</v>
      </c>
    </row>
    <row r="230" spans="1:6" ht="95.25" customHeight="1">
      <c r="A230" s="18" t="s">
        <v>351</v>
      </c>
      <c r="B230" s="23" t="s">
        <v>352</v>
      </c>
      <c r="C230" s="148"/>
      <c r="D230" s="107"/>
      <c r="E230" s="107"/>
    </row>
    <row r="231" spans="1:6">
      <c r="A231" s="53" t="s">
        <v>61</v>
      </c>
      <c r="B231" s="22" t="s">
        <v>77</v>
      </c>
      <c r="C231" s="148">
        <v>5.04</v>
      </c>
      <c r="D231" s="112"/>
      <c r="E231" s="107">
        <f>C231*D231</f>
        <v>0</v>
      </c>
    </row>
    <row r="232" spans="1:6">
      <c r="A232" s="44"/>
      <c r="B232" s="79"/>
      <c r="C232" s="154"/>
      <c r="D232" s="80"/>
      <c r="E232" s="116"/>
      <c r="F232" s="80"/>
    </row>
    <row r="233" spans="1:6">
      <c r="A233" s="46" t="s">
        <v>29</v>
      </c>
      <c r="B233" s="38" t="s">
        <v>140</v>
      </c>
      <c r="C233" s="153"/>
      <c r="D233" s="113"/>
      <c r="E233" s="114">
        <f>SUM(E198:E232)</f>
        <v>0</v>
      </c>
      <c r="F233" s="80"/>
    </row>
    <row r="234" spans="1:6">
      <c r="A234" s="18"/>
      <c r="B234" s="79"/>
      <c r="C234" s="154"/>
      <c r="D234" s="80"/>
      <c r="E234" s="116"/>
      <c r="F234" s="80"/>
    </row>
    <row r="235" spans="1:6" ht="15.75" thickBot="1"/>
    <row r="236" spans="1:6">
      <c r="A236" s="40" t="s">
        <v>51</v>
      </c>
      <c r="B236" s="9"/>
      <c r="C236" s="149"/>
      <c r="D236" s="108" t="s">
        <v>52</v>
      </c>
      <c r="E236" s="108" t="s">
        <v>53</v>
      </c>
    </row>
    <row r="237" spans="1:6" ht="15.75" thickBot="1">
      <c r="A237" s="10" t="s">
        <v>54</v>
      </c>
      <c r="B237" s="11" t="s">
        <v>55</v>
      </c>
      <c r="C237" s="150" t="s">
        <v>56</v>
      </c>
      <c r="D237" s="109" t="s">
        <v>57</v>
      </c>
      <c r="E237" s="109" t="s">
        <v>58</v>
      </c>
    </row>
    <row r="238" spans="1:6">
      <c r="A238" s="48"/>
      <c r="B238" s="13"/>
      <c r="C238" s="155"/>
      <c r="D238" s="117"/>
      <c r="E238" s="117"/>
    </row>
    <row r="239" spans="1:6">
      <c r="A239" s="53" t="s">
        <v>37</v>
      </c>
      <c r="B239" s="17" t="s">
        <v>38</v>
      </c>
      <c r="C239" s="148"/>
      <c r="D239" s="107"/>
      <c r="E239" s="107"/>
    </row>
    <row r="240" spans="1:6">
      <c r="A240" s="53"/>
      <c r="B240" s="17"/>
      <c r="C240" s="148"/>
      <c r="D240" s="107"/>
      <c r="E240" s="107"/>
    </row>
    <row r="241" spans="1:5">
      <c r="A241" s="52"/>
      <c r="B241" s="29" t="s">
        <v>70</v>
      </c>
      <c r="C241" s="148"/>
      <c r="D241" s="107"/>
      <c r="E241" s="107"/>
    </row>
    <row r="242" spans="1:5">
      <c r="A242" s="52"/>
      <c r="B242" s="29" t="s">
        <v>151</v>
      </c>
      <c r="C242" s="148"/>
      <c r="D242" s="107"/>
      <c r="E242" s="107"/>
    </row>
    <row r="243" spans="1:5">
      <c r="A243" s="52" t="s">
        <v>1</v>
      </c>
      <c r="B243" s="29" t="s">
        <v>152</v>
      </c>
      <c r="C243" s="148"/>
      <c r="D243" s="107"/>
      <c r="E243" s="107"/>
    </row>
    <row r="244" spans="1:5">
      <c r="A244" s="52" t="s">
        <v>1</v>
      </c>
      <c r="B244" s="29" t="s">
        <v>153</v>
      </c>
      <c r="C244" s="148"/>
      <c r="D244" s="107"/>
      <c r="E244" s="107"/>
    </row>
    <row r="245" spans="1:5">
      <c r="A245" s="52"/>
      <c r="B245" s="29" t="s">
        <v>218</v>
      </c>
      <c r="C245" s="148"/>
      <c r="D245" s="107"/>
      <c r="E245" s="107"/>
    </row>
    <row r="246" spans="1:5">
      <c r="A246" s="52" t="s">
        <v>1</v>
      </c>
      <c r="B246" s="29" t="s">
        <v>154</v>
      </c>
      <c r="C246" s="148"/>
      <c r="D246" s="107"/>
      <c r="E246" s="107"/>
    </row>
    <row r="247" spans="1:5">
      <c r="A247" s="52" t="s">
        <v>1</v>
      </c>
      <c r="B247" s="29" t="s">
        <v>72</v>
      </c>
      <c r="C247" s="148"/>
      <c r="D247" s="107"/>
      <c r="E247" s="107"/>
    </row>
    <row r="248" spans="1:5">
      <c r="A248" s="52" t="s">
        <v>1</v>
      </c>
      <c r="B248" s="29" t="s">
        <v>155</v>
      </c>
      <c r="C248" s="148"/>
      <c r="D248" s="107"/>
      <c r="E248" s="107"/>
    </row>
    <row r="249" spans="1:5">
      <c r="A249" s="52"/>
      <c r="B249" s="20" t="s">
        <v>156</v>
      </c>
      <c r="C249" s="148"/>
      <c r="D249" s="107"/>
      <c r="E249" s="107"/>
    </row>
    <row r="250" spans="1:5">
      <c r="A250" s="52" t="s">
        <v>1</v>
      </c>
      <c r="B250" s="29" t="s">
        <v>157</v>
      </c>
      <c r="C250" s="148"/>
      <c r="D250" s="107"/>
      <c r="E250" s="107"/>
    </row>
    <row r="251" spans="1:5" ht="18" customHeight="1">
      <c r="A251" s="52" t="s">
        <v>1</v>
      </c>
      <c r="B251" s="49" t="s">
        <v>158</v>
      </c>
      <c r="C251" s="148"/>
      <c r="D251" s="107"/>
      <c r="E251" s="107"/>
    </row>
    <row r="252" spans="1:5">
      <c r="A252" s="18"/>
      <c r="B252" s="44"/>
      <c r="C252" s="148"/>
      <c r="D252" s="107"/>
      <c r="E252" s="107"/>
    </row>
    <row r="253" spans="1:5" ht="49.5" customHeight="1">
      <c r="A253" s="18" t="s">
        <v>59</v>
      </c>
      <c r="B253" s="81" t="s">
        <v>228</v>
      </c>
      <c r="C253" s="148"/>
      <c r="D253" s="107"/>
      <c r="E253" s="107"/>
    </row>
    <row r="254" spans="1:5" ht="150.75" customHeight="1">
      <c r="A254" s="18"/>
      <c r="B254" s="81" t="s">
        <v>328</v>
      </c>
      <c r="C254" s="148"/>
      <c r="D254" s="107"/>
      <c r="E254" s="107"/>
    </row>
    <row r="255" spans="1:5">
      <c r="A255" s="53" t="s">
        <v>61</v>
      </c>
      <c r="B255" s="22" t="s">
        <v>75</v>
      </c>
      <c r="C255" s="148">
        <v>237.72</v>
      </c>
      <c r="D255" s="112"/>
      <c r="E255" s="107">
        <f>C255*D255</f>
        <v>0</v>
      </c>
    </row>
    <row r="256" spans="1:5" ht="45">
      <c r="A256" s="18" t="s">
        <v>63</v>
      </c>
      <c r="B256" s="81" t="s">
        <v>305</v>
      </c>
      <c r="C256" s="148"/>
      <c r="D256" s="107"/>
      <c r="E256" s="107"/>
    </row>
    <row r="257" spans="1:5">
      <c r="A257" s="53" t="s">
        <v>61</v>
      </c>
      <c r="B257" s="22" t="s">
        <v>133</v>
      </c>
      <c r="C257" s="148">
        <v>76.38</v>
      </c>
      <c r="D257" s="112"/>
      <c r="E257" s="107">
        <f>C257*D257</f>
        <v>0</v>
      </c>
    </row>
    <row r="258" spans="1:5" ht="60">
      <c r="A258" s="18" t="s">
        <v>65</v>
      </c>
      <c r="B258" s="23" t="s">
        <v>329</v>
      </c>
      <c r="C258" s="148"/>
      <c r="D258" s="107"/>
      <c r="E258" s="107"/>
    </row>
    <row r="259" spans="1:5">
      <c r="A259" s="53" t="s">
        <v>61</v>
      </c>
      <c r="B259" s="22" t="s">
        <v>133</v>
      </c>
      <c r="C259" s="148">
        <v>28.35</v>
      </c>
      <c r="D259" s="112"/>
      <c r="E259" s="107">
        <f>C259*D259</f>
        <v>0</v>
      </c>
    </row>
    <row r="260" spans="1:5" ht="75">
      <c r="A260" s="18" t="s">
        <v>66</v>
      </c>
      <c r="B260" s="23" t="s">
        <v>306</v>
      </c>
      <c r="C260" s="148"/>
      <c r="D260" s="107"/>
      <c r="E260" s="107"/>
    </row>
    <row r="261" spans="1:5">
      <c r="A261" s="53" t="s">
        <v>61</v>
      </c>
      <c r="B261" s="22" t="s">
        <v>133</v>
      </c>
      <c r="C261" s="148">
        <v>37.61</v>
      </c>
      <c r="D261" s="112"/>
      <c r="E261" s="107">
        <f>C261*D261</f>
        <v>0</v>
      </c>
    </row>
    <row r="262" spans="1:5" ht="60">
      <c r="A262" s="18" t="s">
        <v>67</v>
      </c>
      <c r="B262" s="23" t="s">
        <v>230</v>
      </c>
      <c r="C262" s="148"/>
      <c r="D262" s="107"/>
      <c r="E262" s="107"/>
    </row>
    <row r="263" spans="1:5">
      <c r="A263" s="53" t="s">
        <v>61</v>
      </c>
      <c r="B263" s="22" t="s">
        <v>183</v>
      </c>
      <c r="C263" s="148">
        <v>3</v>
      </c>
      <c r="D263" s="112"/>
      <c r="E263" s="107">
        <f>C263*D263</f>
        <v>0</v>
      </c>
    </row>
    <row r="264" spans="1:5" ht="45">
      <c r="A264" s="18" t="s">
        <v>186</v>
      </c>
      <c r="B264" s="23" t="s">
        <v>231</v>
      </c>
      <c r="C264" s="148"/>
      <c r="D264" s="107"/>
      <c r="E264" s="107"/>
    </row>
    <row r="265" spans="1:5">
      <c r="A265" s="53" t="s">
        <v>61</v>
      </c>
      <c r="B265" s="22" t="s">
        <v>183</v>
      </c>
      <c r="C265" s="148">
        <v>3</v>
      </c>
      <c r="D265" s="112"/>
      <c r="E265" s="107">
        <f>C265*D265</f>
        <v>0</v>
      </c>
    </row>
    <row r="266" spans="1:5" ht="30">
      <c r="A266" s="18" t="s">
        <v>187</v>
      </c>
      <c r="B266" s="23" t="s">
        <v>229</v>
      </c>
      <c r="C266" s="148"/>
      <c r="D266" s="107"/>
      <c r="E266" s="107"/>
    </row>
    <row r="267" spans="1:5">
      <c r="A267" s="53" t="s">
        <v>61</v>
      </c>
      <c r="B267" s="22" t="s">
        <v>133</v>
      </c>
      <c r="C267" s="148">
        <v>3</v>
      </c>
      <c r="D267" s="112"/>
      <c r="E267" s="107">
        <f>C267*D267</f>
        <v>0</v>
      </c>
    </row>
    <row r="268" spans="1:5" ht="75">
      <c r="A268" s="18" t="s">
        <v>194</v>
      </c>
      <c r="B268" s="23" t="s">
        <v>219</v>
      </c>
      <c r="C268" s="148"/>
      <c r="D268" s="107"/>
      <c r="E268" s="107"/>
    </row>
    <row r="269" spans="1:5">
      <c r="A269" s="53" t="s">
        <v>61</v>
      </c>
      <c r="B269" s="22" t="s">
        <v>133</v>
      </c>
      <c r="C269" s="148">
        <f>11.4*3</f>
        <v>34.200000000000003</v>
      </c>
      <c r="D269" s="112"/>
      <c r="E269" s="107">
        <f>C269*D269</f>
        <v>0</v>
      </c>
    </row>
    <row r="270" spans="1:5" ht="65.25" customHeight="1">
      <c r="A270" s="18" t="s">
        <v>287</v>
      </c>
      <c r="B270" s="23" t="s">
        <v>289</v>
      </c>
      <c r="C270" s="148"/>
      <c r="D270" s="107"/>
      <c r="E270" s="107"/>
    </row>
    <row r="271" spans="1:5">
      <c r="A271" s="53" t="s">
        <v>61</v>
      </c>
      <c r="B271" s="22" t="s">
        <v>288</v>
      </c>
      <c r="C271" s="148">
        <v>9.1999999999999993</v>
      </c>
      <c r="D271" s="112"/>
      <c r="E271" s="107">
        <f>C271*D271</f>
        <v>0</v>
      </c>
    </row>
    <row r="272" spans="1:5">
      <c r="A272" s="18"/>
      <c r="B272" s="23"/>
      <c r="C272" s="148"/>
      <c r="D272" s="107"/>
      <c r="E272" s="107"/>
    </row>
    <row r="273" spans="1:5">
      <c r="A273" s="18" t="s">
        <v>37</v>
      </c>
      <c r="B273" s="24" t="s">
        <v>159</v>
      </c>
      <c r="C273" s="153"/>
      <c r="D273" s="113"/>
      <c r="E273" s="114">
        <f>SUM(E255:E272)</f>
        <v>0</v>
      </c>
    </row>
    <row r="274" spans="1:5">
      <c r="A274" s="64"/>
      <c r="B274" s="22"/>
      <c r="C274" s="151"/>
      <c r="D274" s="111"/>
      <c r="E274" s="111"/>
    </row>
    <row r="275" spans="1:5">
      <c r="A275" s="64"/>
      <c r="B275" s="22"/>
      <c r="C275" s="151"/>
      <c r="D275" s="111"/>
      <c r="E275" s="111"/>
    </row>
    <row r="276" spans="1:5">
      <c r="A276" s="64"/>
      <c r="B276" s="22"/>
      <c r="C276" s="151"/>
      <c r="D276" s="111"/>
      <c r="E276" s="111"/>
    </row>
    <row r="277" spans="1:5" ht="15.75" thickBot="1">
      <c r="A277" s="64"/>
      <c r="B277" s="22"/>
      <c r="C277" s="151"/>
      <c r="D277" s="111"/>
      <c r="E277" s="111"/>
    </row>
    <row r="278" spans="1:5">
      <c r="A278" s="40" t="s">
        <v>51</v>
      </c>
      <c r="B278" s="9"/>
      <c r="C278" s="149"/>
      <c r="D278" s="108" t="s">
        <v>52</v>
      </c>
      <c r="E278" s="108" t="s">
        <v>53</v>
      </c>
    </row>
    <row r="279" spans="1:5" ht="15.75" thickBot="1">
      <c r="A279" s="10" t="s">
        <v>54</v>
      </c>
      <c r="B279" s="11" t="s">
        <v>55</v>
      </c>
      <c r="C279" s="150" t="s">
        <v>56</v>
      </c>
      <c r="D279" s="109" t="s">
        <v>57</v>
      </c>
      <c r="E279" s="109" t="s">
        <v>58</v>
      </c>
    </row>
    <row r="280" spans="1:5">
      <c r="A280" s="48"/>
      <c r="B280" s="13"/>
      <c r="C280" s="155"/>
      <c r="D280" s="117"/>
      <c r="E280" s="117"/>
    </row>
    <row r="281" spans="1:5">
      <c r="A281" s="53" t="s">
        <v>39</v>
      </c>
      <c r="B281" s="17" t="s">
        <v>213</v>
      </c>
      <c r="C281" s="148"/>
      <c r="D281" s="107"/>
      <c r="E281" s="107"/>
    </row>
    <row r="282" spans="1:5">
      <c r="A282" s="53"/>
      <c r="B282" s="17"/>
      <c r="C282" s="148"/>
      <c r="D282" s="107"/>
      <c r="E282" s="107"/>
    </row>
    <row r="283" spans="1:5">
      <c r="A283" s="50"/>
      <c r="B283" s="29" t="s">
        <v>70</v>
      </c>
      <c r="C283" s="148"/>
      <c r="D283" s="107"/>
      <c r="E283" s="107"/>
    </row>
    <row r="284" spans="1:5">
      <c r="A284" s="52" t="s">
        <v>1</v>
      </c>
      <c r="B284" s="29" t="s">
        <v>160</v>
      </c>
      <c r="C284" s="148"/>
      <c r="D284" s="107"/>
      <c r="E284" s="107"/>
    </row>
    <row r="285" spans="1:5">
      <c r="A285" s="52"/>
      <c r="B285" s="29" t="s">
        <v>161</v>
      </c>
      <c r="C285" s="148"/>
      <c r="D285" s="107"/>
      <c r="E285" s="107"/>
    </row>
    <row r="286" spans="1:5">
      <c r="A286" s="52"/>
      <c r="B286" s="20" t="s">
        <v>193</v>
      </c>
      <c r="C286" s="148"/>
      <c r="D286" s="107"/>
      <c r="E286" s="107"/>
    </row>
    <row r="287" spans="1:5" ht="15.75" customHeight="1">
      <c r="A287" s="52" t="s">
        <v>1</v>
      </c>
      <c r="B287" s="29" t="s">
        <v>127</v>
      </c>
      <c r="C287" s="148"/>
      <c r="D287" s="107"/>
      <c r="E287" s="107"/>
    </row>
    <row r="288" spans="1:5" ht="15.75" customHeight="1">
      <c r="A288" s="52"/>
      <c r="B288" s="29"/>
      <c r="C288" s="148"/>
      <c r="D288" s="107"/>
      <c r="E288" s="107"/>
    </row>
    <row r="289" spans="1:5" ht="73.5" customHeight="1">
      <c r="A289" s="18" t="s">
        <v>73</v>
      </c>
      <c r="B289" s="45" t="s">
        <v>235</v>
      </c>
      <c r="C289" s="148"/>
      <c r="D289" s="107"/>
      <c r="E289" s="107"/>
    </row>
    <row r="290" spans="1:5">
      <c r="A290" s="53" t="s">
        <v>61</v>
      </c>
      <c r="B290" s="44" t="s">
        <v>75</v>
      </c>
      <c r="C290" s="148">
        <v>227.04</v>
      </c>
      <c r="D290" s="112"/>
      <c r="E290" s="107">
        <f>C290*D290</f>
        <v>0</v>
      </c>
    </row>
    <row r="291" spans="1:5" ht="155.25" customHeight="1">
      <c r="A291" s="18" t="s">
        <v>76</v>
      </c>
      <c r="B291" s="45" t="s">
        <v>645</v>
      </c>
      <c r="C291" s="148"/>
      <c r="D291" s="107"/>
      <c r="E291" s="107"/>
    </row>
    <row r="292" spans="1:5">
      <c r="A292" s="53" t="s">
        <v>61</v>
      </c>
      <c r="B292" s="44" t="s">
        <v>75</v>
      </c>
      <c r="C292" s="148">
        <v>227.04</v>
      </c>
      <c r="D292" s="112"/>
      <c r="E292" s="107">
        <f>C292*D292</f>
        <v>0</v>
      </c>
    </row>
    <row r="293" spans="1:5" ht="45">
      <c r="A293" s="18" t="s">
        <v>78</v>
      </c>
      <c r="B293" s="45" t="s">
        <v>330</v>
      </c>
      <c r="C293" s="148"/>
      <c r="D293" s="118"/>
      <c r="E293" s="107"/>
    </row>
    <row r="294" spans="1:5">
      <c r="A294" s="53" t="s">
        <v>61</v>
      </c>
      <c r="B294" s="44" t="s">
        <v>133</v>
      </c>
      <c r="C294" s="148">
        <v>109</v>
      </c>
      <c r="D294" s="112"/>
      <c r="E294" s="107">
        <f>C294*D294</f>
        <v>0</v>
      </c>
    </row>
    <row r="295" spans="1:5">
      <c r="A295" s="18" t="s">
        <v>79</v>
      </c>
      <c r="B295" s="22" t="s">
        <v>162</v>
      </c>
      <c r="C295" s="148"/>
      <c r="D295" s="107"/>
      <c r="E295" s="107"/>
    </row>
    <row r="296" spans="1:5">
      <c r="A296" s="63"/>
      <c r="B296" s="22" t="s">
        <v>163</v>
      </c>
      <c r="C296" s="148"/>
      <c r="D296" s="107"/>
      <c r="E296" s="107"/>
    </row>
    <row r="297" spans="1:5">
      <c r="A297" s="53" t="s">
        <v>61</v>
      </c>
      <c r="B297" s="22" t="s">
        <v>133</v>
      </c>
      <c r="C297" s="148">
        <v>15.6</v>
      </c>
      <c r="D297" s="112"/>
      <c r="E297" s="107">
        <f>C297*D297</f>
        <v>0</v>
      </c>
    </row>
    <row r="298" spans="1:5" ht="51" customHeight="1">
      <c r="A298" s="18" t="s">
        <v>80</v>
      </c>
      <c r="B298" s="45" t="s">
        <v>332</v>
      </c>
      <c r="C298" s="148"/>
      <c r="D298" s="107"/>
      <c r="E298" s="107"/>
    </row>
    <row r="299" spans="1:5">
      <c r="A299" s="53" t="s">
        <v>61</v>
      </c>
      <c r="B299" s="22" t="s">
        <v>75</v>
      </c>
      <c r="C299" s="148">
        <v>94.1</v>
      </c>
      <c r="D299" s="112"/>
      <c r="E299" s="107">
        <f>C299*D299</f>
        <v>0</v>
      </c>
    </row>
    <row r="300" spans="1:5" ht="45">
      <c r="A300" s="18" t="s">
        <v>81</v>
      </c>
      <c r="B300" s="45" t="s">
        <v>307</v>
      </c>
      <c r="C300" s="148"/>
      <c r="D300" s="118"/>
      <c r="E300" s="107"/>
    </row>
    <row r="301" spans="1:5" ht="16.5" customHeight="1">
      <c r="A301" s="53" t="s">
        <v>61</v>
      </c>
      <c r="B301" s="22" t="s">
        <v>133</v>
      </c>
      <c r="C301" s="148">
        <v>65.2</v>
      </c>
      <c r="D301" s="112"/>
      <c r="E301" s="107">
        <f>C301*D301</f>
        <v>0</v>
      </c>
    </row>
    <row r="302" spans="1:5" ht="16.5" customHeight="1">
      <c r="A302" s="18" t="s">
        <v>308</v>
      </c>
      <c r="B302" s="45" t="s">
        <v>236</v>
      </c>
      <c r="C302" s="148"/>
      <c r="D302" s="118"/>
      <c r="E302" s="107"/>
    </row>
    <row r="303" spans="1:5" ht="16.5" customHeight="1">
      <c r="A303" s="53" t="s">
        <v>61</v>
      </c>
      <c r="B303" s="44" t="s">
        <v>75</v>
      </c>
      <c r="C303" s="148">
        <v>227.04</v>
      </c>
      <c r="D303" s="112"/>
      <c r="E303" s="107">
        <f>C303*D303</f>
        <v>0</v>
      </c>
    </row>
    <row r="304" spans="1:5" ht="167.25" customHeight="1">
      <c r="A304" s="121" t="s">
        <v>205</v>
      </c>
      <c r="B304" s="128" t="s">
        <v>331</v>
      </c>
      <c r="C304" s="152"/>
      <c r="D304" s="63"/>
      <c r="E304" s="63"/>
    </row>
    <row r="305" spans="1:5">
      <c r="A305" s="122" t="s">
        <v>61</v>
      </c>
      <c r="B305" s="129" t="s">
        <v>75</v>
      </c>
      <c r="C305" s="152">
        <v>94.1</v>
      </c>
      <c r="D305" s="112"/>
      <c r="E305" s="107">
        <f>C305*D305</f>
        <v>0</v>
      </c>
    </row>
    <row r="307" spans="1:5">
      <c r="A307" s="18" t="s">
        <v>39</v>
      </c>
      <c r="B307" s="60" t="s">
        <v>220</v>
      </c>
      <c r="C307" s="153"/>
      <c r="D307" s="113"/>
      <c r="E307" s="114">
        <f>SUM(E288:E306)</f>
        <v>0</v>
      </c>
    </row>
    <row r="308" spans="1:5">
      <c r="A308" s="64"/>
      <c r="B308" s="12"/>
      <c r="C308" s="151"/>
      <c r="D308" s="111"/>
      <c r="E308" s="111"/>
    </row>
    <row r="309" spans="1:5" ht="15.75" thickBot="1">
      <c r="A309" s="64"/>
      <c r="B309" s="22"/>
      <c r="C309" s="151"/>
      <c r="D309" s="111"/>
      <c r="E309" s="111"/>
    </row>
    <row r="310" spans="1:5">
      <c r="A310" s="40" t="s">
        <v>51</v>
      </c>
      <c r="B310" s="9"/>
      <c r="C310" s="149"/>
      <c r="D310" s="108" t="s">
        <v>52</v>
      </c>
      <c r="E310" s="108" t="s">
        <v>53</v>
      </c>
    </row>
    <row r="311" spans="1:5" ht="15.75" thickBot="1">
      <c r="A311" s="10" t="s">
        <v>54</v>
      </c>
      <c r="B311" s="11" t="s">
        <v>55</v>
      </c>
      <c r="C311" s="150" t="s">
        <v>56</v>
      </c>
      <c r="D311" s="109" t="s">
        <v>57</v>
      </c>
      <c r="E311" s="109" t="s">
        <v>58</v>
      </c>
    </row>
    <row r="312" spans="1:5">
      <c r="A312" s="48"/>
      <c r="B312" s="13"/>
      <c r="C312" s="155"/>
      <c r="D312" s="117"/>
      <c r="E312" s="117"/>
    </row>
    <row r="313" spans="1:5">
      <c r="A313" s="53" t="s">
        <v>164</v>
      </c>
      <c r="B313" s="17" t="s">
        <v>259</v>
      </c>
      <c r="C313" s="148"/>
      <c r="D313" s="107"/>
      <c r="E313" s="107"/>
    </row>
    <row r="314" spans="1:5">
      <c r="A314" s="53"/>
      <c r="B314" s="17"/>
      <c r="C314" s="148"/>
      <c r="D314" s="107"/>
      <c r="E314" s="107"/>
    </row>
    <row r="315" spans="1:5">
      <c r="A315" s="50"/>
      <c r="B315" s="29" t="s">
        <v>70</v>
      </c>
      <c r="C315" s="148"/>
      <c r="D315" s="107"/>
      <c r="E315" s="107"/>
    </row>
    <row r="316" spans="1:5">
      <c r="A316" s="52" t="s">
        <v>1</v>
      </c>
      <c r="B316" s="29" t="s">
        <v>160</v>
      </c>
      <c r="C316" s="148"/>
      <c r="D316" s="107"/>
      <c r="E316" s="107"/>
    </row>
    <row r="317" spans="1:5">
      <c r="A317" s="52"/>
      <c r="B317" s="29" t="s">
        <v>161</v>
      </c>
      <c r="C317" s="148"/>
      <c r="D317" s="107"/>
      <c r="E317" s="107"/>
    </row>
    <row r="318" spans="1:5">
      <c r="A318" s="52"/>
      <c r="B318" s="20" t="s">
        <v>193</v>
      </c>
      <c r="C318" s="148"/>
      <c r="D318" s="107"/>
      <c r="E318" s="107"/>
    </row>
    <row r="319" spans="1:5" ht="15.75" customHeight="1">
      <c r="A319" s="52" t="s">
        <v>1</v>
      </c>
      <c r="B319" s="29" t="s">
        <v>127</v>
      </c>
      <c r="C319" s="148"/>
      <c r="D319" s="107"/>
      <c r="E319" s="107"/>
    </row>
    <row r="320" spans="1:5" ht="15.75" customHeight="1">
      <c r="A320" s="52"/>
      <c r="B320" s="29"/>
      <c r="C320" s="148"/>
      <c r="D320" s="107"/>
      <c r="E320" s="107"/>
    </row>
    <row r="321" spans="1:5" ht="15.75" customHeight="1">
      <c r="A321" s="52"/>
      <c r="B321" s="29"/>
      <c r="C321" s="148"/>
      <c r="D321" s="107"/>
      <c r="E321" s="107"/>
    </row>
    <row r="322" spans="1:5" ht="92.25" customHeight="1">
      <c r="A322" s="18" t="s">
        <v>250</v>
      </c>
      <c r="B322" s="45" t="s">
        <v>312</v>
      </c>
      <c r="C322" s="148"/>
      <c r="D322" s="107"/>
      <c r="E322" s="107"/>
    </row>
    <row r="323" spans="1:5">
      <c r="A323" s="53" t="s">
        <v>61</v>
      </c>
      <c r="B323" s="44" t="s">
        <v>75</v>
      </c>
      <c r="C323" s="148">
        <v>33</v>
      </c>
      <c r="D323" s="112"/>
      <c r="E323" s="107">
        <f>C323*D323</f>
        <v>0</v>
      </c>
    </row>
    <row r="324" spans="1:5" ht="75">
      <c r="A324" s="18" t="s">
        <v>84</v>
      </c>
      <c r="B324" s="45" t="s">
        <v>313</v>
      </c>
      <c r="C324" s="148"/>
      <c r="D324" s="118"/>
      <c r="E324" s="107"/>
    </row>
    <row r="325" spans="1:5">
      <c r="A325" s="53" t="s">
        <v>61</v>
      </c>
      <c r="B325" s="44" t="s">
        <v>75</v>
      </c>
      <c r="C325" s="148">
        <v>36.9</v>
      </c>
      <c r="D325" s="112"/>
      <c r="E325" s="107">
        <f>C325*D325</f>
        <v>0</v>
      </c>
    </row>
    <row r="326" spans="1:5" ht="120">
      <c r="A326" s="18" t="s">
        <v>85</v>
      </c>
      <c r="B326" s="125" t="s">
        <v>310</v>
      </c>
      <c r="C326" s="148"/>
      <c r="D326" s="107"/>
      <c r="E326" s="107"/>
    </row>
    <row r="327" spans="1:5">
      <c r="A327" s="53" t="s">
        <v>61</v>
      </c>
      <c r="B327" s="44" t="s">
        <v>75</v>
      </c>
      <c r="C327" s="148">
        <v>185.6</v>
      </c>
      <c r="D327" s="112"/>
      <c r="E327" s="107">
        <f>C327*D327</f>
        <v>0</v>
      </c>
    </row>
    <row r="328" spans="1:5" ht="94.5" customHeight="1">
      <c r="A328" s="18" t="s">
        <v>86</v>
      </c>
      <c r="B328" s="45" t="s">
        <v>309</v>
      </c>
      <c r="C328" s="148"/>
      <c r="D328" s="118"/>
      <c r="E328" s="107"/>
    </row>
    <row r="329" spans="1:5">
      <c r="A329" s="53" t="s">
        <v>61</v>
      </c>
      <c r="B329" s="44" t="s">
        <v>75</v>
      </c>
      <c r="C329" s="148">
        <v>5.3</v>
      </c>
      <c r="D329" s="112"/>
      <c r="E329" s="107">
        <f>C329*D329</f>
        <v>0</v>
      </c>
    </row>
    <row r="330" spans="1:5" ht="105">
      <c r="A330" s="18" t="s">
        <v>87</v>
      </c>
      <c r="B330" s="125" t="s">
        <v>311</v>
      </c>
      <c r="C330" s="148"/>
      <c r="D330" s="107"/>
      <c r="E330" s="107"/>
    </row>
    <row r="331" spans="1:5">
      <c r="A331" s="53" t="s">
        <v>61</v>
      </c>
      <c r="B331" s="44" t="s">
        <v>75</v>
      </c>
      <c r="C331" s="148">
        <v>41.44</v>
      </c>
      <c r="D331" s="112"/>
      <c r="E331" s="107">
        <f>C331*D331</f>
        <v>0</v>
      </c>
    </row>
    <row r="333" spans="1:5">
      <c r="A333" s="18" t="s">
        <v>164</v>
      </c>
      <c r="B333" s="60" t="s">
        <v>260</v>
      </c>
      <c r="C333" s="153"/>
      <c r="D333" s="113"/>
      <c r="E333" s="114">
        <f>SUM(E323:E331)</f>
        <v>0</v>
      </c>
    </row>
    <row r="334" spans="1:5">
      <c r="A334" s="64"/>
      <c r="B334" s="12"/>
      <c r="C334" s="151"/>
      <c r="D334" s="111"/>
      <c r="E334" s="111"/>
    </row>
    <row r="335" spans="1:5">
      <c r="A335" s="64"/>
      <c r="B335" s="12"/>
      <c r="C335" s="151"/>
      <c r="D335" s="111"/>
      <c r="E335" s="111"/>
    </row>
    <row r="336" spans="1:5">
      <c r="A336" s="64"/>
      <c r="B336" s="12"/>
      <c r="C336" s="151"/>
      <c r="D336" s="111"/>
      <c r="E336" s="111"/>
    </row>
    <row r="337" spans="1:5">
      <c r="A337" s="64"/>
      <c r="B337" s="12"/>
      <c r="C337" s="151"/>
      <c r="D337" s="111"/>
      <c r="E337" s="111"/>
    </row>
    <row r="338" spans="1:5">
      <c r="A338" s="64"/>
      <c r="B338" s="12"/>
      <c r="C338" s="151"/>
      <c r="D338" s="111"/>
      <c r="E338" s="111"/>
    </row>
    <row r="339" spans="1:5">
      <c r="A339" s="64"/>
      <c r="B339" s="12"/>
      <c r="C339" s="151"/>
      <c r="D339" s="111"/>
      <c r="E339" s="111"/>
    </row>
    <row r="340" spans="1:5">
      <c r="A340" s="64"/>
      <c r="B340" s="12"/>
      <c r="C340" s="151"/>
      <c r="D340" s="111"/>
      <c r="E340" s="111"/>
    </row>
    <row r="341" spans="1:5">
      <c r="A341" s="64"/>
      <c r="B341" s="12"/>
      <c r="C341" s="151"/>
      <c r="D341" s="111"/>
      <c r="E341" s="111"/>
    </row>
    <row r="342" spans="1:5">
      <c r="A342" s="64"/>
      <c r="B342" s="12"/>
      <c r="C342" s="151"/>
      <c r="D342" s="111"/>
      <c r="E342" s="111"/>
    </row>
    <row r="343" spans="1:5" ht="15.75" thickBot="1">
      <c r="A343" s="64"/>
      <c r="B343" s="12"/>
      <c r="C343" s="151"/>
      <c r="D343" s="111"/>
      <c r="E343" s="111"/>
    </row>
    <row r="344" spans="1:5">
      <c r="A344" s="40" t="s">
        <v>51</v>
      </c>
      <c r="B344" s="9"/>
      <c r="C344" s="149"/>
      <c r="D344" s="108" t="s">
        <v>52</v>
      </c>
      <c r="E344" s="108" t="s">
        <v>53</v>
      </c>
    </row>
    <row r="345" spans="1:5" ht="15.75" thickBot="1">
      <c r="A345" s="10" t="s">
        <v>54</v>
      </c>
      <c r="B345" s="11" t="s">
        <v>55</v>
      </c>
      <c r="C345" s="150" t="s">
        <v>56</v>
      </c>
      <c r="D345" s="109" t="s">
        <v>57</v>
      </c>
      <c r="E345" s="109" t="s">
        <v>58</v>
      </c>
    </row>
    <row r="347" spans="1:5">
      <c r="A347" s="53" t="s">
        <v>40</v>
      </c>
      <c r="B347" s="17" t="s">
        <v>232</v>
      </c>
      <c r="C347" s="148"/>
      <c r="D347" s="107"/>
      <c r="E347" s="107"/>
    </row>
    <row r="348" spans="1:5">
      <c r="A348" s="53"/>
      <c r="B348" s="17"/>
      <c r="C348" s="148"/>
      <c r="D348" s="107"/>
      <c r="E348" s="107"/>
    </row>
    <row r="349" spans="1:5">
      <c r="A349" s="50"/>
      <c r="B349" s="29" t="s">
        <v>70</v>
      </c>
      <c r="C349" s="148"/>
      <c r="D349" s="107"/>
      <c r="E349" s="107"/>
    </row>
    <row r="350" spans="1:5">
      <c r="A350" s="52" t="s">
        <v>1</v>
      </c>
      <c r="B350" s="29" t="s">
        <v>160</v>
      </c>
      <c r="C350" s="148"/>
      <c r="D350" s="107"/>
      <c r="E350" s="107"/>
    </row>
    <row r="351" spans="1:5">
      <c r="A351" s="52"/>
      <c r="B351" s="29" t="s">
        <v>161</v>
      </c>
      <c r="C351" s="148"/>
      <c r="D351" s="107"/>
      <c r="E351" s="107"/>
    </row>
    <row r="352" spans="1:5">
      <c r="A352" s="52"/>
      <c r="B352" s="20" t="s">
        <v>165</v>
      </c>
      <c r="C352" s="148"/>
      <c r="D352" s="107"/>
      <c r="E352" s="107"/>
    </row>
    <row r="353" spans="1:5">
      <c r="A353" s="52"/>
      <c r="B353" s="20" t="s">
        <v>166</v>
      </c>
      <c r="C353" s="148"/>
      <c r="D353" s="107"/>
      <c r="E353" s="107"/>
    </row>
    <row r="354" spans="1:5">
      <c r="A354" s="52" t="s">
        <v>1</v>
      </c>
      <c r="B354" s="29" t="s">
        <v>127</v>
      </c>
      <c r="C354" s="148"/>
      <c r="D354" s="107"/>
      <c r="E354" s="107"/>
    </row>
    <row r="355" spans="1:5" ht="45" customHeight="1">
      <c r="A355" s="52" t="s">
        <v>1</v>
      </c>
      <c r="B355" s="49" t="s">
        <v>167</v>
      </c>
      <c r="C355" s="148"/>
      <c r="D355" s="107"/>
      <c r="E355" s="107"/>
    </row>
    <row r="356" spans="1:5" ht="75">
      <c r="A356" s="18" t="s">
        <v>96</v>
      </c>
      <c r="B356" s="45" t="s">
        <v>646</v>
      </c>
      <c r="C356" s="148"/>
      <c r="D356" s="107"/>
      <c r="E356" s="107"/>
    </row>
    <row r="357" spans="1:5" ht="30">
      <c r="A357" s="18"/>
      <c r="B357" s="45" t="s">
        <v>233</v>
      </c>
      <c r="C357" s="148"/>
      <c r="D357" s="107"/>
      <c r="E357" s="107"/>
    </row>
    <row r="358" spans="1:5">
      <c r="A358" s="53" t="s">
        <v>61</v>
      </c>
      <c r="B358" s="22" t="s">
        <v>102</v>
      </c>
      <c r="C358" s="148">
        <v>25758.720000000001</v>
      </c>
      <c r="D358" s="112"/>
      <c r="E358" s="107">
        <f>C358*D358</f>
        <v>0</v>
      </c>
    </row>
    <row r="359" spans="1:5" ht="30">
      <c r="A359" s="18" t="s">
        <v>97</v>
      </c>
      <c r="B359" s="45" t="s">
        <v>234</v>
      </c>
      <c r="C359" s="148"/>
      <c r="D359" s="107"/>
      <c r="E359" s="107"/>
    </row>
    <row r="360" spans="1:5">
      <c r="A360" s="53" t="s">
        <v>61</v>
      </c>
      <c r="B360" s="22" t="s">
        <v>102</v>
      </c>
      <c r="C360" s="148">
        <v>1287.9000000000001</v>
      </c>
      <c r="D360" s="112"/>
      <c r="E360" s="107">
        <f>C360*D360</f>
        <v>0</v>
      </c>
    </row>
    <row r="361" spans="1:5" ht="60">
      <c r="A361" s="18" t="s">
        <v>99</v>
      </c>
      <c r="B361" s="45" t="s">
        <v>314</v>
      </c>
      <c r="C361" s="148"/>
      <c r="D361" s="107"/>
      <c r="E361" s="107"/>
    </row>
    <row r="362" spans="1:5">
      <c r="A362" s="53" t="s">
        <v>61</v>
      </c>
      <c r="B362" s="22" t="s">
        <v>75</v>
      </c>
      <c r="C362" s="148">
        <v>235</v>
      </c>
      <c r="D362" s="112"/>
      <c r="E362" s="107">
        <f>C362*D362</f>
        <v>0</v>
      </c>
    </row>
    <row r="363" spans="1:5">
      <c r="B363" s="22"/>
      <c r="C363" s="151"/>
      <c r="D363" s="111"/>
      <c r="E363" s="111"/>
    </row>
    <row r="364" spans="1:5">
      <c r="B364" s="60" t="s">
        <v>318</v>
      </c>
      <c r="C364" s="153"/>
      <c r="D364" s="113"/>
      <c r="E364" s="114">
        <f>SUM(E356:E362)</f>
        <v>0</v>
      </c>
    </row>
    <row r="365" spans="1:5">
      <c r="B365" s="22"/>
      <c r="C365" s="151"/>
      <c r="D365" s="111"/>
      <c r="E365" s="111"/>
    </row>
    <row r="366" spans="1:5">
      <c r="B366" s="22"/>
      <c r="C366" s="151"/>
      <c r="D366" s="111"/>
      <c r="E366" s="111"/>
    </row>
    <row r="367" spans="1:5">
      <c r="B367" s="22"/>
      <c r="C367" s="151"/>
      <c r="D367" s="111"/>
      <c r="E367" s="111"/>
    </row>
    <row r="368" spans="1:5">
      <c r="B368" s="22"/>
      <c r="C368" s="151"/>
      <c r="D368" s="111"/>
      <c r="E368" s="111"/>
    </row>
    <row r="369" spans="1:5">
      <c r="B369" s="22"/>
      <c r="C369" s="151"/>
      <c r="D369" s="111"/>
      <c r="E369" s="111"/>
    </row>
    <row r="370" spans="1:5">
      <c r="B370" s="22"/>
      <c r="C370" s="151"/>
      <c r="D370" s="111"/>
      <c r="E370" s="111"/>
    </row>
    <row r="371" spans="1:5">
      <c r="B371" s="22"/>
      <c r="C371" s="151"/>
      <c r="D371" s="111"/>
      <c r="E371" s="111"/>
    </row>
    <row r="372" spans="1:5">
      <c r="B372" s="22"/>
      <c r="C372" s="151"/>
      <c r="D372" s="111"/>
      <c r="E372" s="111"/>
    </row>
    <row r="373" spans="1:5">
      <c r="B373" s="22"/>
      <c r="C373" s="151"/>
      <c r="D373" s="111"/>
      <c r="E373" s="111"/>
    </row>
    <row r="374" spans="1:5">
      <c r="B374" s="22"/>
      <c r="C374" s="151"/>
      <c r="D374" s="111"/>
      <c r="E374" s="111"/>
    </row>
    <row r="375" spans="1:5">
      <c r="B375" s="22"/>
      <c r="C375" s="151"/>
      <c r="D375" s="111"/>
      <c r="E375" s="111"/>
    </row>
    <row r="376" spans="1:5">
      <c r="B376" s="22"/>
      <c r="C376" s="151"/>
      <c r="D376" s="111"/>
      <c r="E376" s="111"/>
    </row>
    <row r="377" spans="1:5">
      <c r="B377" s="22"/>
      <c r="C377" s="151"/>
      <c r="D377" s="111"/>
      <c r="E377" s="111"/>
    </row>
    <row r="378" spans="1:5">
      <c r="B378" s="22"/>
      <c r="C378" s="151"/>
      <c r="D378" s="111"/>
      <c r="E378" s="111"/>
    </row>
    <row r="379" spans="1:5">
      <c r="B379" s="22"/>
      <c r="C379" s="151"/>
      <c r="D379" s="111"/>
      <c r="E379" s="111"/>
    </row>
    <row r="380" spans="1:5">
      <c r="B380" s="22"/>
      <c r="C380" s="151"/>
      <c r="D380" s="111"/>
      <c r="E380" s="111"/>
    </row>
    <row r="381" spans="1:5">
      <c r="A381" s="64"/>
      <c r="B381" s="22"/>
      <c r="C381" s="151"/>
      <c r="D381" s="111"/>
      <c r="E381" s="111"/>
    </row>
    <row r="382" spans="1:5">
      <c r="A382" s="64"/>
      <c r="B382" s="22"/>
      <c r="C382" s="151"/>
      <c r="D382" s="111"/>
      <c r="E382" s="111"/>
    </row>
    <row r="383" spans="1:5" ht="15.75" thickBot="1">
      <c r="A383" s="64"/>
      <c r="B383" s="22"/>
      <c r="C383" s="151"/>
      <c r="D383" s="111"/>
      <c r="E383" s="111"/>
    </row>
    <row r="384" spans="1:5">
      <c r="A384" s="40" t="s">
        <v>51</v>
      </c>
      <c r="B384" s="9"/>
      <c r="C384" s="149"/>
      <c r="D384" s="108" t="s">
        <v>52</v>
      </c>
      <c r="E384" s="108" t="s">
        <v>53</v>
      </c>
    </row>
    <row r="385" spans="1:5" ht="15.75" thickBot="1">
      <c r="A385" s="10" t="s">
        <v>54</v>
      </c>
      <c r="B385" s="11" t="s">
        <v>55</v>
      </c>
      <c r="C385" s="150" t="s">
        <v>56</v>
      </c>
      <c r="D385" s="109" t="s">
        <v>57</v>
      </c>
      <c r="E385" s="109" t="s">
        <v>58</v>
      </c>
    </row>
    <row r="386" spans="1:5">
      <c r="A386" s="64"/>
      <c r="B386" s="22"/>
      <c r="C386" s="151"/>
      <c r="D386" s="111"/>
      <c r="E386" s="111"/>
    </row>
    <row r="387" spans="1:5">
      <c r="A387" s="53" t="s">
        <v>41</v>
      </c>
      <c r="B387" s="13" t="s">
        <v>43</v>
      </c>
      <c r="C387" s="148"/>
      <c r="D387" s="107"/>
      <c r="E387" s="107"/>
    </row>
    <row r="388" spans="1:5">
      <c r="A388" s="53"/>
      <c r="B388" s="13"/>
      <c r="C388" s="148"/>
      <c r="D388" s="107"/>
      <c r="E388" s="107"/>
    </row>
    <row r="389" spans="1:5">
      <c r="A389" s="50"/>
      <c r="B389" s="20" t="s">
        <v>70</v>
      </c>
      <c r="C389" s="148"/>
      <c r="D389" s="107"/>
      <c r="E389" s="107"/>
    </row>
    <row r="390" spans="1:5">
      <c r="A390" s="52" t="s">
        <v>1</v>
      </c>
      <c r="B390" s="29" t="s">
        <v>160</v>
      </c>
      <c r="C390" s="148"/>
      <c r="D390" s="107"/>
      <c r="E390" s="107"/>
    </row>
    <row r="391" spans="1:5">
      <c r="A391" s="52"/>
      <c r="B391" s="29" t="s">
        <v>161</v>
      </c>
      <c r="C391" s="148"/>
      <c r="D391" s="107"/>
      <c r="E391" s="107"/>
    </row>
    <row r="392" spans="1:5">
      <c r="A392" s="52"/>
      <c r="B392" s="20" t="s">
        <v>193</v>
      </c>
      <c r="C392" s="148"/>
      <c r="D392" s="107"/>
      <c r="E392" s="107"/>
    </row>
    <row r="393" spans="1:5">
      <c r="A393" s="52" t="s">
        <v>1</v>
      </c>
      <c r="B393" s="29" t="s">
        <v>127</v>
      </c>
      <c r="C393" s="148"/>
      <c r="D393" s="107"/>
      <c r="E393" s="107"/>
    </row>
    <row r="394" spans="1:5">
      <c r="A394" s="53"/>
      <c r="B394" s="13"/>
      <c r="C394" s="148"/>
      <c r="D394" s="107"/>
      <c r="E394" s="107"/>
    </row>
    <row r="395" spans="1:5" ht="45">
      <c r="A395" s="18" t="s">
        <v>115</v>
      </c>
      <c r="B395" s="23" t="s">
        <v>237</v>
      </c>
      <c r="C395" s="148"/>
      <c r="D395" s="107"/>
      <c r="E395" s="107"/>
    </row>
    <row r="396" spans="1:5">
      <c r="A396" s="18"/>
      <c r="B396" s="23" t="s">
        <v>169</v>
      </c>
      <c r="C396" s="148"/>
      <c r="D396" s="107"/>
      <c r="E396" s="107"/>
    </row>
    <row r="397" spans="1:5">
      <c r="A397" s="53" t="s">
        <v>61</v>
      </c>
      <c r="B397" s="22" t="s">
        <v>75</v>
      </c>
      <c r="C397" s="148">
        <f>C205</f>
        <v>422.3</v>
      </c>
      <c r="D397" s="112"/>
      <c r="E397" s="107">
        <f>C397*D397</f>
        <v>0</v>
      </c>
    </row>
    <row r="398" spans="1:5" ht="45">
      <c r="A398" s="18" t="s">
        <v>116</v>
      </c>
      <c r="B398" s="23" t="s">
        <v>239</v>
      </c>
      <c r="C398" s="148"/>
      <c r="D398" s="107"/>
      <c r="E398" s="107"/>
    </row>
    <row r="399" spans="1:5">
      <c r="A399" s="53" t="s">
        <v>61</v>
      </c>
      <c r="B399" s="22" t="s">
        <v>75</v>
      </c>
      <c r="C399" s="148">
        <f>C323+C325+C329</f>
        <v>75.2</v>
      </c>
      <c r="D399" s="112"/>
      <c r="E399" s="107">
        <f>C399*D399</f>
        <v>0</v>
      </c>
    </row>
    <row r="400" spans="1:5" ht="60">
      <c r="A400" s="18" t="s">
        <v>117</v>
      </c>
      <c r="B400" s="23" t="s">
        <v>170</v>
      </c>
      <c r="C400" s="148">
        <f>C327+C331</f>
        <v>227.04</v>
      </c>
      <c r="D400" s="107"/>
      <c r="E400" s="107"/>
    </row>
    <row r="401" spans="1:5">
      <c r="A401" s="53" t="s">
        <v>61</v>
      </c>
      <c r="B401" s="22" t="s">
        <v>75</v>
      </c>
      <c r="C401" s="148"/>
      <c r="D401" s="112"/>
      <c r="E401" s="107">
        <f>C401*D401</f>
        <v>0</v>
      </c>
    </row>
    <row r="402" spans="1:5" ht="75">
      <c r="A402" s="18" t="s">
        <v>118</v>
      </c>
      <c r="B402" s="23" t="s">
        <v>238</v>
      </c>
      <c r="C402" s="148"/>
      <c r="D402" s="107"/>
      <c r="E402" s="107"/>
    </row>
    <row r="403" spans="1:5">
      <c r="A403" s="53" t="s">
        <v>61</v>
      </c>
      <c r="B403" s="22" t="s">
        <v>75</v>
      </c>
      <c r="C403" s="148">
        <v>154.4</v>
      </c>
      <c r="D403" s="112"/>
      <c r="E403" s="107">
        <f>C403*D403</f>
        <v>0</v>
      </c>
    </row>
    <row r="404" spans="1:5">
      <c r="A404" s="18"/>
      <c r="B404" s="23"/>
      <c r="C404" s="148"/>
      <c r="D404" s="107"/>
      <c r="E404" s="107"/>
    </row>
    <row r="405" spans="1:5">
      <c r="A405" s="18" t="s">
        <v>41</v>
      </c>
      <c r="B405" s="24" t="s">
        <v>171</v>
      </c>
      <c r="C405" s="156"/>
      <c r="D405" s="119"/>
      <c r="E405" s="114">
        <f>SUM(E397:E404)</f>
        <v>0</v>
      </c>
    </row>
    <row r="406" spans="1:5">
      <c r="A406" s="64"/>
      <c r="B406" s="22"/>
      <c r="C406" s="155"/>
      <c r="D406" s="115"/>
      <c r="E406" s="115"/>
    </row>
    <row r="407" spans="1:5">
      <c r="B407" s="22"/>
      <c r="C407" s="151"/>
      <c r="D407" s="111"/>
      <c r="E407" s="111"/>
    </row>
    <row r="408" spans="1:5">
      <c r="B408" s="22"/>
      <c r="C408" s="151"/>
      <c r="D408" s="111"/>
      <c r="E408" s="111"/>
    </row>
    <row r="409" spans="1:5">
      <c r="B409" s="22"/>
      <c r="C409" s="151"/>
      <c r="D409" s="111"/>
      <c r="E409" s="111"/>
    </row>
    <row r="410" spans="1:5">
      <c r="B410" s="22"/>
      <c r="C410" s="151"/>
      <c r="D410" s="111"/>
      <c r="E410" s="111"/>
    </row>
    <row r="411" spans="1:5">
      <c r="B411" s="22"/>
      <c r="C411" s="151"/>
      <c r="D411" s="111"/>
      <c r="E411" s="111"/>
    </row>
    <row r="412" spans="1:5">
      <c r="B412" s="22"/>
      <c r="C412" s="151"/>
      <c r="D412" s="111"/>
      <c r="E412" s="111"/>
    </row>
    <row r="413" spans="1:5" ht="15.75" thickBot="1">
      <c r="B413" s="22"/>
      <c r="C413" s="151"/>
      <c r="D413" s="111"/>
      <c r="E413" s="111"/>
    </row>
    <row r="414" spans="1:5">
      <c r="A414" s="40" t="s">
        <v>51</v>
      </c>
      <c r="B414" s="9"/>
      <c r="C414" s="149"/>
      <c r="D414" s="108" t="s">
        <v>52</v>
      </c>
      <c r="E414" s="108" t="s">
        <v>53</v>
      </c>
    </row>
    <row r="415" spans="1:5" ht="15.75" thickBot="1">
      <c r="A415" s="10" t="s">
        <v>54</v>
      </c>
      <c r="B415" s="11" t="s">
        <v>55</v>
      </c>
      <c r="C415" s="150" t="s">
        <v>56</v>
      </c>
      <c r="D415" s="109" t="s">
        <v>57</v>
      </c>
      <c r="E415" s="109" t="s">
        <v>58</v>
      </c>
    </row>
    <row r="416" spans="1:5">
      <c r="A416" s="64"/>
      <c r="B416" s="22"/>
      <c r="C416" s="151"/>
      <c r="D416" s="111"/>
      <c r="E416" s="111"/>
    </row>
    <row r="417" spans="1:5">
      <c r="A417" s="53" t="s">
        <v>251</v>
      </c>
      <c r="B417" s="13" t="s">
        <v>44</v>
      </c>
      <c r="C417" s="148"/>
      <c r="D417" s="107"/>
      <c r="E417" s="107"/>
    </row>
    <row r="418" spans="1:5">
      <c r="A418" s="53"/>
      <c r="B418" s="13"/>
      <c r="C418" s="148"/>
      <c r="D418" s="107"/>
      <c r="E418" s="107"/>
    </row>
    <row r="419" spans="1:5">
      <c r="A419" s="52"/>
      <c r="B419" s="20" t="s">
        <v>172</v>
      </c>
      <c r="C419" s="148"/>
      <c r="D419" s="107"/>
      <c r="E419" s="107"/>
    </row>
    <row r="420" spans="1:5">
      <c r="A420" s="52"/>
      <c r="B420" s="20" t="s">
        <v>173</v>
      </c>
      <c r="C420" s="148"/>
      <c r="D420" s="107" t="s">
        <v>174</v>
      </c>
      <c r="E420" s="107"/>
    </row>
    <row r="421" spans="1:5">
      <c r="A421" s="52" t="s">
        <v>1</v>
      </c>
      <c r="B421" s="20" t="s">
        <v>175</v>
      </c>
      <c r="C421" s="148"/>
      <c r="D421" s="107"/>
      <c r="E421" s="107"/>
    </row>
    <row r="422" spans="1:5">
      <c r="A422" s="52" t="s">
        <v>1</v>
      </c>
      <c r="B422" s="20" t="s">
        <v>176</v>
      </c>
      <c r="C422" s="148"/>
      <c r="D422" s="107"/>
      <c r="E422" s="107"/>
    </row>
    <row r="423" spans="1:5">
      <c r="A423" s="52" t="s">
        <v>1</v>
      </c>
      <c r="B423" s="20" t="s">
        <v>177</v>
      </c>
      <c r="C423" s="148"/>
      <c r="D423" s="107"/>
      <c r="E423" s="107"/>
    </row>
    <row r="424" spans="1:5">
      <c r="A424" s="52" t="s">
        <v>1</v>
      </c>
      <c r="B424" s="20" t="s">
        <v>178</v>
      </c>
      <c r="C424" s="148"/>
      <c r="D424" s="107"/>
      <c r="E424" s="107"/>
    </row>
    <row r="425" spans="1:5">
      <c r="A425" s="52" t="s">
        <v>1</v>
      </c>
      <c r="B425" s="20" t="s">
        <v>72</v>
      </c>
      <c r="C425" s="148"/>
      <c r="D425" s="107"/>
      <c r="E425" s="107"/>
    </row>
    <row r="426" spans="1:5">
      <c r="A426" s="52" t="s">
        <v>1</v>
      </c>
      <c r="B426" s="20" t="s">
        <v>179</v>
      </c>
      <c r="C426" s="148"/>
      <c r="D426" s="107"/>
      <c r="E426" s="107"/>
    </row>
    <row r="427" spans="1:5">
      <c r="A427" s="52" t="s">
        <v>1</v>
      </c>
      <c r="B427" s="20" t="s">
        <v>180</v>
      </c>
      <c r="C427" s="148"/>
      <c r="D427" s="107"/>
      <c r="E427" s="107"/>
    </row>
    <row r="428" spans="1:5">
      <c r="A428" s="52"/>
      <c r="B428" s="20" t="s">
        <v>181</v>
      </c>
      <c r="C428" s="148"/>
      <c r="D428" s="107"/>
      <c r="E428" s="107"/>
    </row>
    <row r="429" spans="1:5" ht="38.25">
      <c r="A429" s="52" t="s">
        <v>1</v>
      </c>
      <c r="B429" s="21" t="s">
        <v>128</v>
      </c>
      <c r="C429" s="148"/>
      <c r="D429" s="107"/>
      <c r="E429" s="107"/>
    </row>
    <row r="430" spans="1:5">
      <c r="A430" s="64"/>
      <c r="B430" s="13"/>
      <c r="C430" s="148"/>
      <c r="D430" s="107"/>
      <c r="E430" s="107"/>
    </row>
    <row r="431" spans="1:5">
      <c r="A431" s="18" t="s">
        <v>130</v>
      </c>
      <c r="B431" s="13" t="s">
        <v>182</v>
      </c>
      <c r="C431" s="148"/>
      <c r="D431" s="107"/>
      <c r="E431" s="107"/>
    </row>
    <row r="432" spans="1:5" ht="135">
      <c r="A432" s="18"/>
      <c r="B432" s="23" t="s">
        <v>343</v>
      </c>
      <c r="C432" s="148"/>
      <c r="D432" s="107"/>
      <c r="E432" s="107"/>
    </row>
    <row r="433" spans="1:5">
      <c r="A433" s="53" t="s">
        <v>61</v>
      </c>
      <c r="B433" s="22" t="s">
        <v>183</v>
      </c>
      <c r="C433" s="148">
        <v>1</v>
      </c>
      <c r="D433" s="112"/>
      <c r="E433" s="107">
        <f>C433*D433</f>
        <v>0</v>
      </c>
    </row>
    <row r="434" spans="1:5">
      <c r="A434" s="18" t="s">
        <v>131</v>
      </c>
      <c r="B434" s="13" t="s">
        <v>647</v>
      </c>
      <c r="C434" s="148"/>
      <c r="D434" s="107"/>
      <c r="E434" s="107"/>
    </row>
    <row r="435" spans="1:5" ht="123" customHeight="1">
      <c r="A435" s="64"/>
      <c r="B435" s="23" t="s">
        <v>648</v>
      </c>
      <c r="C435" s="148"/>
      <c r="D435" s="107"/>
      <c r="E435" s="107"/>
    </row>
    <row r="436" spans="1:5">
      <c r="A436" s="53" t="s">
        <v>61</v>
      </c>
      <c r="B436" s="22" t="s">
        <v>333</v>
      </c>
      <c r="C436" s="148">
        <v>1</v>
      </c>
      <c r="D436" s="112"/>
      <c r="E436" s="107">
        <f>C436*D436</f>
        <v>0</v>
      </c>
    </row>
    <row r="437" spans="1:5">
      <c r="A437" s="18" t="s">
        <v>132</v>
      </c>
      <c r="B437" s="13" t="s">
        <v>334</v>
      </c>
      <c r="C437" s="148"/>
      <c r="D437" s="107"/>
      <c r="E437" s="107"/>
    </row>
    <row r="438" spans="1:5" ht="62.25" customHeight="1">
      <c r="A438" s="64"/>
      <c r="B438" s="23" t="s">
        <v>342</v>
      </c>
      <c r="C438" s="148"/>
      <c r="D438" s="107"/>
      <c r="E438" s="107"/>
    </row>
    <row r="439" spans="1:5">
      <c r="A439" s="53" t="s">
        <v>61</v>
      </c>
      <c r="B439" s="22" t="s">
        <v>183</v>
      </c>
      <c r="C439" s="148">
        <v>1</v>
      </c>
      <c r="D439" s="112"/>
      <c r="E439" s="107">
        <f>C439*D439</f>
        <v>0</v>
      </c>
    </row>
    <row r="440" spans="1:5" ht="270">
      <c r="A440" s="18" t="s">
        <v>336</v>
      </c>
      <c r="B440" s="23" t="s">
        <v>651</v>
      </c>
      <c r="C440" s="148"/>
      <c r="D440" s="107"/>
      <c r="E440" s="107"/>
    </row>
    <row r="441" spans="1:5">
      <c r="A441" s="53" t="s">
        <v>61</v>
      </c>
      <c r="B441" s="22" t="s">
        <v>183</v>
      </c>
      <c r="C441" s="148">
        <v>5</v>
      </c>
      <c r="D441" s="120"/>
      <c r="E441" s="107">
        <f>C441*D441</f>
        <v>0</v>
      </c>
    </row>
    <row r="442" spans="1:5" ht="240">
      <c r="A442" s="18" t="s">
        <v>337</v>
      </c>
      <c r="B442" s="23" t="s">
        <v>649</v>
      </c>
      <c r="C442" s="148"/>
      <c r="D442" s="107"/>
      <c r="E442" s="107"/>
    </row>
    <row r="443" spans="1:5">
      <c r="A443" s="53" t="s">
        <v>61</v>
      </c>
      <c r="B443" s="22" t="s">
        <v>183</v>
      </c>
      <c r="C443" s="148">
        <v>1</v>
      </c>
      <c r="D443" s="120"/>
      <c r="E443" s="107">
        <f>C443*D443</f>
        <v>0</v>
      </c>
    </row>
    <row r="444" spans="1:5">
      <c r="A444" s="18" t="s">
        <v>338</v>
      </c>
      <c r="B444" s="13" t="s">
        <v>267</v>
      </c>
      <c r="C444" s="148"/>
      <c r="D444" s="107"/>
      <c r="E444" s="107"/>
    </row>
    <row r="445" spans="1:5" ht="75">
      <c r="A445" s="53"/>
      <c r="B445" s="23" t="s">
        <v>650</v>
      </c>
      <c r="C445" s="148"/>
      <c r="D445" s="107"/>
      <c r="E445" s="107"/>
    </row>
    <row r="446" spans="1:5">
      <c r="A446" s="53" t="s">
        <v>61</v>
      </c>
      <c r="B446" s="22" t="s">
        <v>183</v>
      </c>
      <c r="C446" s="148">
        <v>1</v>
      </c>
      <c r="D446" s="120"/>
      <c r="E446" s="107">
        <f>C446*D446</f>
        <v>0</v>
      </c>
    </row>
    <row r="447" spans="1:5">
      <c r="A447" s="18" t="s">
        <v>339</v>
      </c>
      <c r="B447" s="13" t="s">
        <v>340</v>
      </c>
      <c r="C447" s="148"/>
      <c r="D447" s="107"/>
      <c r="E447" s="107"/>
    </row>
    <row r="448" spans="1:5" ht="109.5" customHeight="1">
      <c r="A448" s="53"/>
      <c r="B448" s="23" t="s">
        <v>341</v>
      </c>
      <c r="C448" s="148"/>
      <c r="D448" s="107"/>
      <c r="E448" s="107"/>
    </row>
    <row r="449" spans="1:5">
      <c r="A449" s="53" t="s">
        <v>61</v>
      </c>
      <c r="B449" s="22" t="s">
        <v>183</v>
      </c>
      <c r="C449" s="148">
        <v>1</v>
      </c>
      <c r="D449" s="120"/>
      <c r="E449" s="107">
        <f>C449*D449</f>
        <v>0</v>
      </c>
    </row>
    <row r="450" spans="1:5">
      <c r="A450" s="18" t="s">
        <v>251</v>
      </c>
      <c r="B450" s="24" t="s">
        <v>184</v>
      </c>
      <c r="C450" s="156"/>
      <c r="D450" s="119"/>
      <c r="E450" s="114">
        <f>SUM(E433:E446)</f>
        <v>0</v>
      </c>
    </row>
    <row r="451" spans="1:5">
      <c r="A451" s="64"/>
      <c r="B451" s="22"/>
      <c r="C451" s="151"/>
      <c r="D451" s="111"/>
      <c r="E451" s="111"/>
    </row>
    <row r="452" spans="1:5" ht="15.75" thickBot="1">
      <c r="A452" s="64"/>
      <c r="B452" s="22"/>
      <c r="C452" s="151"/>
      <c r="D452" s="111"/>
      <c r="E452" s="111"/>
    </row>
    <row r="453" spans="1:5" ht="15.75" customHeight="1">
      <c r="A453" s="40" t="s">
        <v>51</v>
      </c>
      <c r="B453" s="9"/>
      <c r="C453" s="149"/>
      <c r="D453" s="108" t="s">
        <v>52</v>
      </c>
      <c r="E453" s="108" t="s">
        <v>53</v>
      </c>
    </row>
    <row r="454" spans="1:5" ht="15.75" thickBot="1">
      <c r="A454" s="10" t="s">
        <v>54</v>
      </c>
      <c r="B454" s="11" t="s">
        <v>55</v>
      </c>
      <c r="C454" s="150" t="s">
        <v>56</v>
      </c>
      <c r="D454" s="109" t="s">
        <v>57</v>
      </c>
      <c r="E454" s="109" t="s">
        <v>58</v>
      </c>
    </row>
    <row r="455" spans="1:5">
      <c r="A455" s="64"/>
      <c r="B455" s="22"/>
      <c r="C455" s="151"/>
      <c r="D455" s="111"/>
      <c r="E455" s="111"/>
    </row>
    <row r="456" spans="1:5">
      <c r="A456" s="53" t="s">
        <v>252</v>
      </c>
      <c r="B456" s="13" t="s">
        <v>42</v>
      </c>
      <c r="C456" s="148"/>
      <c r="D456" s="107"/>
      <c r="E456" s="107"/>
    </row>
    <row r="457" spans="1:5">
      <c r="A457" s="53"/>
      <c r="B457" s="13"/>
      <c r="C457" s="148"/>
      <c r="D457" s="107"/>
      <c r="E457" s="107"/>
    </row>
    <row r="458" spans="1:5">
      <c r="A458" s="50"/>
      <c r="B458" s="20" t="s">
        <v>70</v>
      </c>
      <c r="C458" s="148"/>
      <c r="D458" s="107"/>
      <c r="E458" s="107"/>
    </row>
    <row r="459" spans="1:5">
      <c r="A459" s="52" t="s">
        <v>1</v>
      </c>
      <c r="B459" s="29" t="s">
        <v>160</v>
      </c>
      <c r="C459" s="148"/>
      <c r="D459" s="107"/>
      <c r="E459" s="107"/>
    </row>
    <row r="460" spans="1:5">
      <c r="A460" s="52"/>
      <c r="B460" s="29" t="s">
        <v>161</v>
      </c>
      <c r="C460" s="148"/>
      <c r="D460" s="107"/>
      <c r="E460" s="107"/>
    </row>
    <row r="461" spans="1:5">
      <c r="A461" s="52"/>
      <c r="B461" s="20" t="s">
        <v>193</v>
      </c>
      <c r="C461" s="148"/>
      <c r="D461" s="107"/>
      <c r="E461" s="107"/>
    </row>
    <row r="462" spans="1:5">
      <c r="A462" s="52" t="s">
        <v>1</v>
      </c>
      <c r="B462" s="29" t="s">
        <v>127</v>
      </c>
      <c r="C462" s="148"/>
      <c r="D462" s="107"/>
      <c r="E462" s="107"/>
    </row>
    <row r="463" spans="1:5">
      <c r="A463" s="53"/>
      <c r="B463" s="13"/>
      <c r="C463" s="148"/>
      <c r="D463" s="107"/>
      <c r="E463" s="107"/>
    </row>
    <row r="464" spans="1:5" ht="60">
      <c r="A464" s="18" t="s">
        <v>145</v>
      </c>
      <c r="B464" s="23" t="s">
        <v>269</v>
      </c>
      <c r="C464" s="148"/>
      <c r="D464" s="107"/>
      <c r="E464" s="107"/>
    </row>
    <row r="465" spans="1:5">
      <c r="A465" s="53" t="s">
        <v>61</v>
      </c>
      <c r="B465" s="22" t="s">
        <v>133</v>
      </c>
      <c r="C465" s="148">
        <v>16</v>
      </c>
      <c r="D465" s="112"/>
      <c r="E465" s="107">
        <f>C465*D465</f>
        <v>0</v>
      </c>
    </row>
    <row r="466" spans="1:5">
      <c r="A466" s="18" t="s">
        <v>146</v>
      </c>
      <c r="B466" s="23" t="s">
        <v>268</v>
      </c>
      <c r="C466" s="148"/>
      <c r="D466" s="107"/>
      <c r="E466" s="107"/>
    </row>
    <row r="467" spans="1:5">
      <c r="A467" s="53" t="s">
        <v>61</v>
      </c>
      <c r="B467" s="22" t="s">
        <v>183</v>
      </c>
      <c r="C467" s="148">
        <v>1</v>
      </c>
      <c r="D467" s="112"/>
      <c r="E467" s="107">
        <f>C467*D467</f>
        <v>0</v>
      </c>
    </row>
    <row r="468" spans="1:5">
      <c r="B468" s="22"/>
      <c r="C468" s="151"/>
      <c r="D468" s="111"/>
      <c r="E468" s="111"/>
    </row>
    <row r="469" spans="1:5">
      <c r="A469" s="18" t="s">
        <v>252</v>
      </c>
      <c r="B469" s="24" t="s">
        <v>168</v>
      </c>
      <c r="C469" s="156"/>
      <c r="D469" s="119"/>
      <c r="E469" s="114">
        <f>SUM(E456:E467)</f>
        <v>0</v>
      </c>
    </row>
    <row r="470" spans="1:5" ht="15.75" thickBot="1">
      <c r="B470" s="22"/>
      <c r="C470" s="151"/>
      <c r="D470" s="111"/>
      <c r="E470" s="111"/>
    </row>
    <row r="471" spans="1:5" ht="15.75" customHeight="1">
      <c r="A471" s="40" t="s">
        <v>51</v>
      </c>
      <c r="B471" s="9"/>
      <c r="C471" s="149"/>
      <c r="D471" s="108" t="s">
        <v>52</v>
      </c>
      <c r="E471" s="108" t="s">
        <v>53</v>
      </c>
    </row>
    <row r="472" spans="1:5" ht="15.75" thickBot="1">
      <c r="A472" s="10" t="s">
        <v>54</v>
      </c>
      <c r="B472" s="11" t="s">
        <v>55</v>
      </c>
      <c r="C472" s="150" t="s">
        <v>56</v>
      </c>
      <c r="D472" s="109" t="s">
        <v>57</v>
      </c>
      <c r="E472" s="109" t="s">
        <v>58</v>
      </c>
    </row>
    <row r="473" spans="1:5">
      <c r="B473" s="22"/>
      <c r="C473" s="151"/>
      <c r="D473" s="111"/>
      <c r="E473" s="111"/>
    </row>
    <row r="474" spans="1:5">
      <c r="B474" s="22"/>
      <c r="C474" s="151"/>
      <c r="D474" s="111"/>
      <c r="E474" s="111"/>
    </row>
    <row r="475" spans="1:5">
      <c r="A475" s="54" t="s">
        <v>261</v>
      </c>
      <c r="B475" s="31" t="s">
        <v>141</v>
      </c>
      <c r="C475" s="148"/>
      <c r="D475" s="107"/>
      <c r="E475" s="107"/>
    </row>
    <row r="476" spans="1:5">
      <c r="A476" s="54"/>
      <c r="B476" s="31"/>
      <c r="C476" s="148"/>
      <c r="D476" s="107"/>
      <c r="E476" s="107"/>
    </row>
    <row r="477" spans="1:5">
      <c r="A477" s="32"/>
      <c r="B477" s="33" t="s">
        <v>70</v>
      </c>
      <c r="C477" s="148"/>
      <c r="D477" s="107"/>
      <c r="E477" s="107"/>
    </row>
    <row r="478" spans="1:5" ht="51.75">
      <c r="A478" s="52" t="s">
        <v>1</v>
      </c>
      <c r="B478" s="33" t="s">
        <v>142</v>
      </c>
      <c r="C478" s="148"/>
      <c r="D478" s="107"/>
      <c r="E478" s="107"/>
    </row>
    <row r="479" spans="1:5">
      <c r="A479" s="34" t="s">
        <v>1</v>
      </c>
      <c r="B479" s="33" t="s">
        <v>127</v>
      </c>
      <c r="C479" s="148"/>
      <c r="D479" s="107"/>
      <c r="E479" s="107"/>
    </row>
    <row r="480" spans="1:5">
      <c r="A480" s="34" t="s">
        <v>1</v>
      </c>
      <c r="B480" s="20" t="s">
        <v>143</v>
      </c>
      <c r="C480" s="148"/>
      <c r="D480" s="107"/>
      <c r="E480" s="107"/>
    </row>
    <row r="481" spans="1:5">
      <c r="A481" s="34"/>
      <c r="B481" s="20" t="s">
        <v>144</v>
      </c>
      <c r="C481" s="148"/>
      <c r="D481" s="107"/>
      <c r="E481" s="107"/>
    </row>
    <row r="482" spans="1:5" ht="178.5">
      <c r="A482" s="52" t="s">
        <v>1</v>
      </c>
      <c r="B482" s="35" t="s">
        <v>217</v>
      </c>
      <c r="C482" s="148"/>
      <c r="D482" s="107"/>
      <c r="E482" s="107"/>
    </row>
    <row r="483" spans="1:5">
      <c r="A483" s="18"/>
      <c r="B483" s="36"/>
      <c r="C483" s="148"/>
      <c r="D483" s="107"/>
      <c r="E483" s="107"/>
    </row>
    <row r="484" spans="1:5" ht="180">
      <c r="A484" s="18" t="s">
        <v>347</v>
      </c>
      <c r="B484" s="37" t="s">
        <v>270</v>
      </c>
      <c r="C484" s="148"/>
      <c r="D484" s="107"/>
      <c r="E484" s="107"/>
    </row>
    <row r="485" spans="1:5">
      <c r="A485" s="18"/>
      <c r="B485" s="37" t="s">
        <v>147</v>
      </c>
      <c r="C485" s="148"/>
      <c r="D485" s="107"/>
      <c r="E485" s="107"/>
    </row>
    <row r="486" spans="1:5" ht="45">
      <c r="A486" s="18"/>
      <c r="B486" s="37" t="s">
        <v>148</v>
      </c>
      <c r="C486" s="148"/>
      <c r="D486" s="107"/>
      <c r="E486" s="107"/>
    </row>
    <row r="487" spans="1:5" ht="30">
      <c r="A487" s="18"/>
      <c r="B487" s="37" t="s">
        <v>149</v>
      </c>
      <c r="C487" s="148"/>
      <c r="D487" s="107"/>
      <c r="E487" s="107"/>
    </row>
    <row r="488" spans="1:5">
      <c r="A488" s="54" t="s">
        <v>61</v>
      </c>
      <c r="B488" s="27" t="s">
        <v>75</v>
      </c>
      <c r="C488" s="148">
        <v>162</v>
      </c>
      <c r="D488" s="112"/>
      <c r="E488" s="107">
        <f>C488*D488</f>
        <v>0</v>
      </c>
    </row>
    <row r="489" spans="1:5">
      <c r="A489" s="54"/>
      <c r="B489" s="27"/>
      <c r="C489" s="148"/>
      <c r="D489" s="107"/>
      <c r="E489" s="107"/>
    </row>
    <row r="490" spans="1:5">
      <c r="A490" s="46" t="s">
        <v>348</v>
      </c>
      <c r="B490" s="38" t="s">
        <v>150</v>
      </c>
      <c r="C490" s="153"/>
      <c r="D490" s="113"/>
      <c r="E490" s="114">
        <f>SUM(E484:E488)</f>
        <v>0</v>
      </c>
    </row>
    <row r="491" spans="1:5">
      <c r="A491" s="46"/>
      <c r="B491" s="27"/>
      <c r="C491" s="151"/>
      <c r="D491" s="111"/>
      <c r="E491" s="117"/>
    </row>
    <row r="492" spans="1:5" ht="15.75" thickBot="1">
      <c r="A492" s="46"/>
      <c r="B492" s="27"/>
      <c r="C492" s="151"/>
      <c r="D492" s="111"/>
      <c r="E492" s="117"/>
    </row>
    <row r="493" spans="1:5">
      <c r="A493" s="40" t="s">
        <v>51</v>
      </c>
      <c r="B493" s="9"/>
      <c r="C493" s="149"/>
      <c r="D493" s="108" t="s">
        <v>52</v>
      </c>
      <c r="E493" s="108" t="s">
        <v>53</v>
      </c>
    </row>
    <row r="494" spans="1:5" ht="15.75" thickBot="1">
      <c r="A494" s="10" t="s">
        <v>54</v>
      </c>
      <c r="B494" s="11" t="s">
        <v>55</v>
      </c>
      <c r="C494" s="150" t="s">
        <v>56</v>
      </c>
      <c r="D494" s="109" t="s">
        <v>57</v>
      </c>
      <c r="E494" s="109" t="s">
        <v>58</v>
      </c>
    </row>
    <row r="495" spans="1:5">
      <c r="A495" s="54" t="s">
        <v>335</v>
      </c>
      <c r="B495" s="31" t="s">
        <v>344</v>
      </c>
      <c r="C495" s="148"/>
      <c r="D495" s="107"/>
      <c r="E495" s="107"/>
    </row>
    <row r="496" spans="1:5">
      <c r="A496" s="46"/>
      <c r="B496" s="27"/>
      <c r="C496" s="151"/>
      <c r="D496" s="111"/>
      <c r="E496" s="117"/>
    </row>
    <row r="497" spans="1:5" ht="75">
      <c r="A497" s="18" t="s">
        <v>349</v>
      </c>
      <c r="B497" s="37" t="s">
        <v>346</v>
      </c>
      <c r="C497" s="151"/>
      <c r="D497" s="111"/>
      <c r="E497" s="117"/>
    </row>
    <row r="498" spans="1:5">
      <c r="A498" s="46" t="s">
        <v>61</v>
      </c>
      <c r="B498" s="27" t="s">
        <v>75</v>
      </c>
      <c r="C498" s="151">
        <v>5.04</v>
      </c>
      <c r="D498" s="112"/>
      <c r="E498" s="110">
        <f>C498*D498</f>
        <v>0</v>
      </c>
    </row>
    <row r="499" spans="1:5" ht="90">
      <c r="A499" s="18" t="s">
        <v>349</v>
      </c>
      <c r="B499" s="37" t="s">
        <v>353</v>
      </c>
      <c r="C499" s="151"/>
      <c r="D499" s="111"/>
      <c r="E499" s="117"/>
    </row>
    <row r="500" spans="1:5">
      <c r="A500" s="46" t="s">
        <v>61</v>
      </c>
      <c r="B500" s="27" t="s">
        <v>75</v>
      </c>
      <c r="C500" s="151">
        <v>50.4</v>
      </c>
      <c r="D500" s="112"/>
      <c r="E500" s="110">
        <f>C500*D500</f>
        <v>0</v>
      </c>
    </row>
    <row r="501" spans="1:5">
      <c r="A501" s="46"/>
      <c r="B501" s="27"/>
      <c r="C501" s="151"/>
      <c r="D501" s="118"/>
      <c r="E501" s="110"/>
    </row>
    <row r="502" spans="1:5">
      <c r="A502" s="46" t="s">
        <v>335</v>
      </c>
      <c r="B502" s="38" t="s">
        <v>345</v>
      </c>
      <c r="C502" s="153"/>
      <c r="D502" s="113"/>
      <c r="E502" s="114">
        <f>SUM(E497:E498)</f>
        <v>0</v>
      </c>
    </row>
    <row r="503" spans="1:5">
      <c r="A503" s="46"/>
      <c r="B503" s="27"/>
      <c r="C503" s="151"/>
      <c r="D503" s="111"/>
      <c r="E503" s="117"/>
    </row>
    <row r="504" spans="1:5">
      <c r="A504" s="46"/>
      <c r="B504" s="27"/>
      <c r="C504" s="151"/>
      <c r="D504" s="111"/>
      <c r="E504" s="117"/>
    </row>
    <row r="505" spans="1:5">
      <c r="A505" s="46"/>
      <c r="B505" s="27"/>
      <c r="C505" s="151"/>
      <c r="D505" s="111"/>
      <c r="E505" s="117"/>
    </row>
    <row r="506" spans="1:5">
      <c r="A506" s="46"/>
      <c r="B506" s="27"/>
      <c r="C506" s="151"/>
      <c r="D506" s="111"/>
      <c r="E506" s="117"/>
    </row>
    <row r="507" spans="1:5">
      <c r="A507" s="46"/>
      <c r="B507" s="27"/>
      <c r="C507" s="151"/>
      <c r="D507" s="111"/>
      <c r="E507" s="117"/>
    </row>
    <row r="508" spans="1:5">
      <c r="A508" s="46"/>
      <c r="B508" s="27"/>
      <c r="C508" s="151"/>
      <c r="D508" s="110"/>
      <c r="E508" s="111"/>
    </row>
    <row r="509" spans="1:5">
      <c r="A509" s="64"/>
      <c r="B509" s="22"/>
      <c r="C509" s="151"/>
      <c r="D509" s="111"/>
      <c r="E509" s="111"/>
    </row>
    <row r="510" spans="1:5">
      <c r="A510" s="64"/>
      <c r="B510" s="22"/>
      <c r="C510" s="151"/>
      <c r="D510" s="111"/>
      <c r="E510" s="111"/>
    </row>
    <row r="511" spans="1:5" ht="15.75" thickBot="1">
      <c r="A511" s="64"/>
      <c r="B511" s="22"/>
      <c r="C511" s="151"/>
      <c r="D511" s="111"/>
      <c r="E511" s="111"/>
    </row>
    <row r="512" spans="1:5">
      <c r="A512" s="40" t="s">
        <v>51</v>
      </c>
      <c r="B512" s="9"/>
      <c r="C512" s="149"/>
      <c r="D512" s="108" t="s">
        <v>52</v>
      </c>
      <c r="E512" s="108" t="s">
        <v>53</v>
      </c>
    </row>
    <row r="513" spans="1:5" ht="15.75" thickBot="1">
      <c r="A513" s="10" t="s">
        <v>54</v>
      </c>
      <c r="B513" s="11" t="s">
        <v>55</v>
      </c>
      <c r="C513" s="150" t="s">
        <v>56</v>
      </c>
      <c r="D513" s="109" t="s">
        <v>57</v>
      </c>
      <c r="E513" s="109" t="s">
        <v>58</v>
      </c>
    </row>
    <row r="514" spans="1:5">
      <c r="A514" s="64"/>
      <c r="B514" s="22"/>
      <c r="C514" s="151"/>
      <c r="D514" s="111"/>
      <c r="E514" s="111"/>
    </row>
    <row r="515" spans="1:5">
      <c r="A515" s="53" t="s">
        <v>290</v>
      </c>
      <c r="B515" s="17" t="s">
        <v>47</v>
      </c>
      <c r="C515" s="148"/>
      <c r="D515" s="107"/>
      <c r="E515" s="107"/>
    </row>
    <row r="516" spans="1:5">
      <c r="A516" s="53" t="s">
        <v>185</v>
      </c>
      <c r="B516" s="17" t="s">
        <v>291</v>
      </c>
      <c r="C516" s="148"/>
      <c r="D516" s="107"/>
      <c r="E516" s="107"/>
    </row>
    <row r="517" spans="1:5">
      <c r="A517" s="18"/>
      <c r="B517" s="45"/>
      <c r="C517" s="148"/>
      <c r="D517" s="107"/>
      <c r="E517" s="107"/>
    </row>
    <row r="518" spans="1:5" ht="57" customHeight="1">
      <c r="A518" s="18" t="s">
        <v>59</v>
      </c>
      <c r="B518" s="45" t="s">
        <v>272</v>
      </c>
      <c r="C518" s="148"/>
      <c r="D518" s="107"/>
      <c r="E518" s="107"/>
    </row>
    <row r="519" spans="1:5">
      <c r="A519" s="53" t="s">
        <v>61</v>
      </c>
      <c r="B519" s="44" t="s">
        <v>133</v>
      </c>
      <c r="C519" s="148">
        <v>20</v>
      </c>
      <c r="D519" s="112"/>
      <c r="E519" s="107">
        <f>C519*D519</f>
        <v>0</v>
      </c>
    </row>
    <row r="520" spans="1:5" ht="31.5" customHeight="1">
      <c r="A520" s="18" t="s">
        <v>63</v>
      </c>
      <c r="B520" s="45" t="s">
        <v>271</v>
      </c>
      <c r="C520" s="148"/>
      <c r="D520" s="107"/>
      <c r="E520" s="107"/>
    </row>
    <row r="521" spans="1:5">
      <c r="A521" s="53" t="s">
        <v>61</v>
      </c>
      <c r="B521" s="44" t="s">
        <v>75</v>
      </c>
      <c r="C521" s="148">
        <v>10</v>
      </c>
      <c r="D521" s="112"/>
      <c r="E521" s="107">
        <f>C521*D521</f>
        <v>0</v>
      </c>
    </row>
    <row r="522" spans="1:5" ht="30">
      <c r="A522" s="18" t="s">
        <v>65</v>
      </c>
      <c r="B522" s="45" t="s">
        <v>273</v>
      </c>
      <c r="C522" s="148"/>
      <c r="D522" s="107"/>
      <c r="E522" s="107"/>
    </row>
    <row r="523" spans="1:5">
      <c r="A523" s="53" t="s">
        <v>61</v>
      </c>
      <c r="B523" s="44" t="s">
        <v>133</v>
      </c>
      <c r="C523" s="148">
        <v>30</v>
      </c>
      <c r="D523" s="112"/>
      <c r="E523" s="107">
        <f>C523*D523</f>
        <v>0</v>
      </c>
    </row>
    <row r="524" spans="1:5" ht="30">
      <c r="A524" s="18" t="s">
        <v>66</v>
      </c>
      <c r="B524" s="45" t="s">
        <v>274</v>
      </c>
      <c r="C524" s="148"/>
      <c r="D524" s="107"/>
      <c r="E524" s="107"/>
    </row>
    <row r="525" spans="1:5">
      <c r="A525" s="53" t="s">
        <v>61</v>
      </c>
      <c r="B525" s="44" t="s">
        <v>133</v>
      </c>
      <c r="C525" s="148">
        <v>30</v>
      </c>
      <c r="D525" s="112"/>
      <c r="E525" s="107">
        <f>C525*D525</f>
        <v>0</v>
      </c>
    </row>
    <row r="526" spans="1:5" ht="30">
      <c r="A526" s="121" t="s">
        <v>67</v>
      </c>
      <c r="B526" s="45" t="s">
        <v>258</v>
      </c>
      <c r="C526" s="148"/>
      <c r="D526" s="107"/>
      <c r="E526" s="107"/>
    </row>
    <row r="527" spans="1:5">
      <c r="A527" s="122" t="s">
        <v>61</v>
      </c>
      <c r="B527" s="44" t="s">
        <v>133</v>
      </c>
      <c r="C527" s="148">
        <v>30</v>
      </c>
      <c r="D527" s="112"/>
      <c r="E527" s="107">
        <f>C527*D527</f>
        <v>0</v>
      </c>
    </row>
    <row r="528" spans="1:5">
      <c r="A528" s="53"/>
      <c r="B528" s="44"/>
      <c r="C528" s="148"/>
      <c r="D528" s="118"/>
      <c r="E528" s="107"/>
    </row>
    <row r="529" spans="1:5">
      <c r="A529" s="18" t="s">
        <v>185</v>
      </c>
      <c r="B529" s="24" t="str">
        <f>B515</f>
        <v>ZUNANJA UREDITEV</v>
      </c>
      <c r="C529" s="153"/>
      <c r="D529" s="113"/>
      <c r="E529" s="114">
        <f>SUM(E518:E528)</f>
        <v>0</v>
      </c>
    </row>
    <row r="530" spans="1:5">
      <c r="A530" s="64"/>
      <c r="B530" s="22"/>
      <c r="C530" s="151"/>
      <c r="D530" s="110"/>
      <c r="E530" s="111"/>
    </row>
    <row r="531" spans="1:5">
      <c r="A531" s="64"/>
      <c r="B531" s="22"/>
      <c r="C531" s="151"/>
      <c r="D531" s="110"/>
      <c r="E531" s="111"/>
    </row>
    <row r="532" spans="1:5">
      <c r="A532" s="64"/>
      <c r="B532" s="22"/>
      <c r="C532" s="151"/>
      <c r="D532" s="110"/>
      <c r="E532" s="111"/>
    </row>
    <row r="533" spans="1:5">
      <c r="A533" s="64"/>
      <c r="B533" s="22"/>
      <c r="C533" s="151"/>
      <c r="D533" s="110"/>
      <c r="E533" s="111"/>
    </row>
    <row r="534" spans="1:5">
      <c r="A534" s="64"/>
      <c r="B534" s="22"/>
      <c r="C534" s="151"/>
      <c r="D534" s="111"/>
      <c r="E534" s="111"/>
    </row>
    <row r="535" spans="1:5">
      <c r="A535" s="64"/>
      <c r="B535" s="22"/>
      <c r="C535" s="151"/>
      <c r="D535" s="111"/>
      <c r="E535" s="111"/>
    </row>
    <row r="536" spans="1:5">
      <c r="A536" s="64"/>
      <c r="B536" s="22"/>
      <c r="C536" s="151"/>
      <c r="D536" s="111"/>
      <c r="E536" s="111"/>
    </row>
    <row r="537" spans="1:5">
      <c r="A537" s="64"/>
      <c r="B537" s="22"/>
      <c r="C537" s="151"/>
      <c r="D537" s="111"/>
      <c r="E537" s="111"/>
    </row>
    <row r="538" spans="1:5">
      <c r="A538" s="64"/>
      <c r="B538" s="22"/>
      <c r="C538" s="151"/>
      <c r="D538" s="111"/>
      <c r="E538" s="111"/>
    </row>
    <row r="539" spans="1:5">
      <c r="A539" s="64"/>
      <c r="B539" s="22"/>
      <c r="C539" s="151"/>
      <c r="D539" s="111"/>
      <c r="E539" s="111"/>
    </row>
    <row r="540" spans="1:5">
      <c r="A540" s="64"/>
      <c r="B540" s="22"/>
      <c r="C540" s="151"/>
      <c r="D540" s="111"/>
      <c r="E540" s="111"/>
    </row>
    <row r="541" spans="1:5">
      <c r="A541" s="64"/>
      <c r="B541" s="22"/>
      <c r="C541" s="151"/>
      <c r="D541" s="111"/>
      <c r="E541" s="111"/>
    </row>
    <row r="542" spans="1:5">
      <c r="A542" s="64"/>
      <c r="B542" s="22"/>
      <c r="C542" s="151"/>
      <c r="D542" s="111"/>
      <c r="E542" s="111"/>
    </row>
    <row r="543" spans="1:5">
      <c r="A543" s="64"/>
      <c r="B543" s="22"/>
      <c r="C543" s="151"/>
      <c r="D543" s="111"/>
      <c r="E543" s="111"/>
    </row>
    <row r="544" spans="1:5">
      <c r="A544" s="64"/>
      <c r="B544" s="22"/>
      <c r="C544" s="151"/>
      <c r="D544" s="111"/>
      <c r="E544" s="111"/>
    </row>
    <row r="545" spans="1:5">
      <c r="A545" s="64"/>
      <c r="B545" s="22"/>
      <c r="C545" s="151"/>
      <c r="D545" s="111"/>
      <c r="E545" s="111"/>
    </row>
    <row r="546" spans="1:5">
      <c r="A546" s="64"/>
      <c r="B546" s="22"/>
      <c r="C546" s="151"/>
      <c r="D546" s="111"/>
      <c r="E546" s="111"/>
    </row>
    <row r="547" spans="1:5">
      <c r="A547" s="64"/>
      <c r="B547" s="22"/>
      <c r="C547" s="151"/>
      <c r="D547" s="111"/>
      <c r="E547" s="111"/>
    </row>
    <row r="548" spans="1:5">
      <c r="A548" s="64"/>
      <c r="B548" s="22"/>
      <c r="C548" s="151"/>
      <c r="D548" s="111"/>
      <c r="E548" s="111"/>
    </row>
    <row r="549" spans="1:5">
      <c r="A549" s="64"/>
      <c r="B549" s="22"/>
      <c r="C549" s="151"/>
      <c r="D549" s="111"/>
      <c r="E549" s="111"/>
    </row>
    <row r="550" spans="1:5">
      <c r="A550" s="64"/>
      <c r="B550" s="22"/>
      <c r="C550" s="151"/>
      <c r="D550" s="111"/>
      <c r="E550" s="111"/>
    </row>
    <row r="551" spans="1:5">
      <c r="A551" s="64"/>
      <c r="B551" s="22"/>
      <c r="C551" s="151"/>
      <c r="D551" s="111"/>
      <c r="E551" s="111"/>
    </row>
    <row r="552" spans="1:5">
      <c r="A552" s="64"/>
      <c r="B552" s="22"/>
      <c r="C552" s="151"/>
      <c r="D552" s="111"/>
      <c r="E552" s="111"/>
    </row>
    <row r="553" spans="1:5">
      <c r="A553" s="64"/>
      <c r="B553" s="22"/>
      <c r="C553" s="151"/>
      <c r="D553" s="111"/>
      <c r="E553" s="111"/>
    </row>
    <row r="554" spans="1:5">
      <c r="A554" s="64"/>
      <c r="B554" s="22"/>
      <c r="C554" s="151"/>
      <c r="D554" s="111"/>
      <c r="E554" s="111"/>
    </row>
    <row r="555" spans="1:5">
      <c r="A555" s="64"/>
      <c r="B555" s="22"/>
      <c r="C555" s="151"/>
      <c r="D555" s="111"/>
      <c r="E555" s="111"/>
    </row>
    <row r="556" spans="1:5">
      <c r="A556" s="64"/>
      <c r="B556" s="22"/>
      <c r="C556" s="151"/>
      <c r="D556" s="111"/>
      <c r="E556" s="111"/>
    </row>
    <row r="557" spans="1:5">
      <c r="A557" s="64"/>
      <c r="B557" s="22"/>
      <c r="C557" s="151"/>
      <c r="D557" s="111"/>
      <c r="E557" s="111"/>
    </row>
    <row r="558" spans="1:5">
      <c r="A558" s="64"/>
      <c r="B558" s="22"/>
      <c r="C558" s="151"/>
      <c r="D558" s="111"/>
      <c r="E558" s="111"/>
    </row>
    <row r="559" spans="1:5">
      <c r="A559" s="64"/>
      <c r="B559" s="22"/>
      <c r="C559" s="151"/>
      <c r="D559" s="111"/>
      <c r="E559" s="111"/>
    </row>
  </sheetData>
  <pageMargins left="0.74803149606299213" right="0.74803149606299213" top="0.59055118110236215" bottom="0.98425196850393704" header="0" footer="0"/>
  <pageSetup paperSize="9" scale="78" orientation="portrait" r:id="rId1"/>
  <rowBreaks count="17" manualBreakCount="17">
    <brk id="41" max="4" man="1"/>
    <brk id="67" max="4" man="1"/>
    <brk id="94" max="4" man="1"/>
    <brk id="117" max="4" man="1"/>
    <brk id="147" max="4" man="1"/>
    <brk id="170" max="4" man="1"/>
    <brk id="183" max="4" man="1"/>
    <brk id="235" max="4" man="1"/>
    <brk id="277" max="4" man="1"/>
    <brk id="309" max="4" man="1"/>
    <brk id="343" max="4" man="1"/>
    <brk id="383" max="4" man="1"/>
    <brk id="413" max="4" man="1"/>
    <brk id="452" max="4" man="1"/>
    <brk id="470" max="4" man="1"/>
    <brk id="492" max="4" man="1"/>
    <brk id="51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9E2E2-AFF1-4467-9059-49B5AE16F9DE}">
  <dimension ref="B1:G39"/>
  <sheetViews>
    <sheetView zoomScaleNormal="100" zoomScaleSheetLayoutView="90" workbookViewId="0">
      <selection activeCell="D25" sqref="D25"/>
    </sheetView>
  </sheetViews>
  <sheetFormatPr defaultRowHeight="14.25"/>
  <cols>
    <col min="1" max="1" width="9.140625" style="176"/>
    <col min="2" max="2" width="12.7109375" style="176" customWidth="1"/>
    <col min="3" max="3" width="36.5703125" style="176" customWidth="1"/>
    <col min="4" max="4" width="22.42578125" style="176" customWidth="1"/>
    <col min="5" max="5" width="10" style="176" customWidth="1"/>
    <col min="6" max="257" width="9.140625" style="176"/>
    <col min="258" max="258" width="12.7109375" style="176" customWidth="1"/>
    <col min="259" max="259" width="36.5703125" style="176" customWidth="1"/>
    <col min="260" max="260" width="22.42578125" style="176" customWidth="1"/>
    <col min="261" max="261" width="10" style="176" customWidth="1"/>
    <col min="262" max="513" width="9.140625" style="176"/>
    <col min="514" max="514" width="12.7109375" style="176" customWidth="1"/>
    <col min="515" max="515" width="36.5703125" style="176" customWidth="1"/>
    <col min="516" max="516" width="22.42578125" style="176" customWidth="1"/>
    <col min="517" max="517" width="10" style="176" customWidth="1"/>
    <col min="518" max="769" width="9.140625" style="176"/>
    <col min="770" max="770" width="12.7109375" style="176" customWidth="1"/>
    <col min="771" max="771" width="36.5703125" style="176" customWidth="1"/>
    <col min="772" max="772" width="22.42578125" style="176" customWidth="1"/>
    <col min="773" max="773" width="10" style="176" customWidth="1"/>
    <col min="774" max="1025" width="9.140625" style="176"/>
    <col min="1026" max="1026" width="12.7109375" style="176" customWidth="1"/>
    <col min="1027" max="1027" width="36.5703125" style="176" customWidth="1"/>
    <col min="1028" max="1028" width="22.42578125" style="176" customWidth="1"/>
    <col min="1029" max="1029" width="10" style="176" customWidth="1"/>
    <col min="1030" max="1281" width="9.140625" style="176"/>
    <col min="1282" max="1282" width="12.7109375" style="176" customWidth="1"/>
    <col min="1283" max="1283" width="36.5703125" style="176" customWidth="1"/>
    <col min="1284" max="1284" width="22.42578125" style="176" customWidth="1"/>
    <col min="1285" max="1285" width="10" style="176" customWidth="1"/>
    <col min="1286" max="1537" width="9.140625" style="176"/>
    <col min="1538" max="1538" width="12.7109375" style="176" customWidth="1"/>
    <col min="1539" max="1539" width="36.5703125" style="176" customWidth="1"/>
    <col min="1540" max="1540" width="22.42578125" style="176" customWidth="1"/>
    <col min="1541" max="1541" width="10" style="176" customWidth="1"/>
    <col min="1542" max="1793" width="9.140625" style="176"/>
    <col min="1794" max="1794" width="12.7109375" style="176" customWidth="1"/>
    <col min="1795" max="1795" width="36.5703125" style="176" customWidth="1"/>
    <col min="1796" max="1796" width="22.42578125" style="176" customWidth="1"/>
    <col min="1797" max="1797" width="10" style="176" customWidth="1"/>
    <col min="1798" max="2049" width="9.140625" style="176"/>
    <col min="2050" max="2050" width="12.7109375" style="176" customWidth="1"/>
    <col min="2051" max="2051" width="36.5703125" style="176" customWidth="1"/>
    <col min="2052" max="2052" width="22.42578125" style="176" customWidth="1"/>
    <col min="2053" max="2053" width="10" style="176" customWidth="1"/>
    <col min="2054" max="2305" width="9.140625" style="176"/>
    <col min="2306" max="2306" width="12.7109375" style="176" customWidth="1"/>
    <col min="2307" max="2307" width="36.5703125" style="176" customWidth="1"/>
    <col min="2308" max="2308" width="22.42578125" style="176" customWidth="1"/>
    <col min="2309" max="2309" width="10" style="176" customWidth="1"/>
    <col min="2310" max="2561" width="9.140625" style="176"/>
    <col min="2562" max="2562" width="12.7109375" style="176" customWidth="1"/>
    <col min="2563" max="2563" width="36.5703125" style="176" customWidth="1"/>
    <col min="2564" max="2564" width="22.42578125" style="176" customWidth="1"/>
    <col min="2565" max="2565" width="10" style="176" customWidth="1"/>
    <col min="2566" max="2817" width="9.140625" style="176"/>
    <col min="2818" max="2818" width="12.7109375" style="176" customWidth="1"/>
    <col min="2819" max="2819" width="36.5703125" style="176" customWidth="1"/>
    <col min="2820" max="2820" width="22.42578125" style="176" customWidth="1"/>
    <col min="2821" max="2821" width="10" style="176" customWidth="1"/>
    <col min="2822" max="3073" width="9.140625" style="176"/>
    <col min="3074" max="3074" width="12.7109375" style="176" customWidth="1"/>
    <col min="3075" max="3075" width="36.5703125" style="176" customWidth="1"/>
    <col min="3076" max="3076" width="22.42578125" style="176" customWidth="1"/>
    <col min="3077" max="3077" width="10" style="176" customWidth="1"/>
    <col min="3078" max="3329" width="9.140625" style="176"/>
    <col min="3330" max="3330" width="12.7109375" style="176" customWidth="1"/>
    <col min="3331" max="3331" width="36.5703125" style="176" customWidth="1"/>
    <col min="3332" max="3332" width="22.42578125" style="176" customWidth="1"/>
    <col min="3333" max="3333" width="10" style="176" customWidth="1"/>
    <col min="3334" max="3585" width="9.140625" style="176"/>
    <col min="3586" max="3586" width="12.7109375" style="176" customWidth="1"/>
    <col min="3587" max="3587" width="36.5703125" style="176" customWidth="1"/>
    <col min="3588" max="3588" width="22.42578125" style="176" customWidth="1"/>
    <col min="3589" max="3589" width="10" style="176" customWidth="1"/>
    <col min="3590" max="3841" width="9.140625" style="176"/>
    <col min="3842" max="3842" width="12.7109375" style="176" customWidth="1"/>
    <col min="3843" max="3843" width="36.5703125" style="176" customWidth="1"/>
    <col min="3844" max="3844" width="22.42578125" style="176" customWidth="1"/>
    <col min="3845" max="3845" width="10" style="176" customWidth="1"/>
    <col min="3846" max="4097" width="9.140625" style="176"/>
    <col min="4098" max="4098" width="12.7109375" style="176" customWidth="1"/>
    <col min="4099" max="4099" width="36.5703125" style="176" customWidth="1"/>
    <col min="4100" max="4100" width="22.42578125" style="176" customWidth="1"/>
    <col min="4101" max="4101" width="10" style="176" customWidth="1"/>
    <col min="4102" max="4353" width="9.140625" style="176"/>
    <col min="4354" max="4354" width="12.7109375" style="176" customWidth="1"/>
    <col min="4355" max="4355" width="36.5703125" style="176" customWidth="1"/>
    <col min="4356" max="4356" width="22.42578125" style="176" customWidth="1"/>
    <col min="4357" max="4357" width="10" style="176" customWidth="1"/>
    <col min="4358" max="4609" width="9.140625" style="176"/>
    <col min="4610" max="4610" width="12.7109375" style="176" customWidth="1"/>
    <col min="4611" max="4611" width="36.5703125" style="176" customWidth="1"/>
    <col min="4612" max="4612" width="22.42578125" style="176" customWidth="1"/>
    <col min="4613" max="4613" width="10" style="176" customWidth="1"/>
    <col min="4614" max="4865" width="9.140625" style="176"/>
    <col min="4866" max="4866" width="12.7109375" style="176" customWidth="1"/>
    <col min="4867" max="4867" width="36.5703125" style="176" customWidth="1"/>
    <col min="4868" max="4868" width="22.42578125" style="176" customWidth="1"/>
    <col min="4869" max="4869" width="10" style="176" customWidth="1"/>
    <col min="4870" max="5121" width="9.140625" style="176"/>
    <col min="5122" max="5122" width="12.7109375" style="176" customWidth="1"/>
    <col min="5123" max="5123" width="36.5703125" style="176" customWidth="1"/>
    <col min="5124" max="5124" width="22.42578125" style="176" customWidth="1"/>
    <col min="5125" max="5125" width="10" style="176" customWidth="1"/>
    <col min="5126" max="5377" width="9.140625" style="176"/>
    <col min="5378" max="5378" width="12.7109375" style="176" customWidth="1"/>
    <col min="5379" max="5379" width="36.5703125" style="176" customWidth="1"/>
    <col min="5380" max="5380" width="22.42578125" style="176" customWidth="1"/>
    <col min="5381" max="5381" width="10" style="176" customWidth="1"/>
    <col min="5382" max="5633" width="9.140625" style="176"/>
    <col min="5634" max="5634" width="12.7109375" style="176" customWidth="1"/>
    <col min="5635" max="5635" width="36.5703125" style="176" customWidth="1"/>
    <col min="5636" max="5636" width="22.42578125" style="176" customWidth="1"/>
    <col min="5637" max="5637" width="10" style="176" customWidth="1"/>
    <col min="5638" max="5889" width="9.140625" style="176"/>
    <col min="5890" max="5890" width="12.7109375" style="176" customWidth="1"/>
    <col min="5891" max="5891" width="36.5703125" style="176" customWidth="1"/>
    <col min="5892" max="5892" width="22.42578125" style="176" customWidth="1"/>
    <col min="5893" max="5893" width="10" style="176" customWidth="1"/>
    <col min="5894" max="6145" width="9.140625" style="176"/>
    <col min="6146" max="6146" width="12.7109375" style="176" customWidth="1"/>
    <col min="6147" max="6147" width="36.5703125" style="176" customWidth="1"/>
    <col min="6148" max="6148" width="22.42578125" style="176" customWidth="1"/>
    <col min="6149" max="6149" width="10" style="176" customWidth="1"/>
    <col min="6150" max="6401" width="9.140625" style="176"/>
    <col min="6402" max="6402" width="12.7109375" style="176" customWidth="1"/>
    <col min="6403" max="6403" width="36.5703125" style="176" customWidth="1"/>
    <col min="6404" max="6404" width="22.42578125" style="176" customWidth="1"/>
    <col min="6405" max="6405" width="10" style="176" customWidth="1"/>
    <col min="6406" max="6657" width="9.140625" style="176"/>
    <col min="6658" max="6658" width="12.7109375" style="176" customWidth="1"/>
    <col min="6659" max="6659" width="36.5703125" style="176" customWidth="1"/>
    <col min="6660" max="6660" width="22.42578125" style="176" customWidth="1"/>
    <col min="6661" max="6661" width="10" style="176" customWidth="1"/>
    <col min="6662" max="6913" width="9.140625" style="176"/>
    <col min="6914" max="6914" width="12.7109375" style="176" customWidth="1"/>
    <col min="6915" max="6915" width="36.5703125" style="176" customWidth="1"/>
    <col min="6916" max="6916" width="22.42578125" style="176" customWidth="1"/>
    <col min="6917" max="6917" width="10" style="176" customWidth="1"/>
    <col min="6918" max="7169" width="9.140625" style="176"/>
    <col min="7170" max="7170" width="12.7109375" style="176" customWidth="1"/>
    <col min="7171" max="7171" width="36.5703125" style="176" customWidth="1"/>
    <col min="7172" max="7172" width="22.42578125" style="176" customWidth="1"/>
    <col min="7173" max="7173" width="10" style="176" customWidth="1"/>
    <col min="7174" max="7425" width="9.140625" style="176"/>
    <col min="7426" max="7426" width="12.7109375" style="176" customWidth="1"/>
    <col min="7427" max="7427" width="36.5703125" style="176" customWidth="1"/>
    <col min="7428" max="7428" width="22.42578125" style="176" customWidth="1"/>
    <col min="7429" max="7429" width="10" style="176" customWidth="1"/>
    <col min="7430" max="7681" width="9.140625" style="176"/>
    <col min="7682" max="7682" width="12.7109375" style="176" customWidth="1"/>
    <col min="7683" max="7683" width="36.5703125" style="176" customWidth="1"/>
    <col min="7684" max="7684" width="22.42578125" style="176" customWidth="1"/>
    <col min="7685" max="7685" width="10" style="176" customWidth="1"/>
    <col min="7686" max="7937" width="9.140625" style="176"/>
    <col min="7938" max="7938" width="12.7109375" style="176" customWidth="1"/>
    <col min="7939" max="7939" width="36.5703125" style="176" customWidth="1"/>
    <col min="7940" max="7940" width="22.42578125" style="176" customWidth="1"/>
    <col min="7941" max="7941" width="10" style="176" customWidth="1"/>
    <col min="7942" max="8193" width="9.140625" style="176"/>
    <col min="8194" max="8194" width="12.7109375" style="176" customWidth="1"/>
    <col min="8195" max="8195" width="36.5703125" style="176" customWidth="1"/>
    <col min="8196" max="8196" width="22.42578125" style="176" customWidth="1"/>
    <col min="8197" max="8197" width="10" style="176" customWidth="1"/>
    <col min="8198" max="8449" width="9.140625" style="176"/>
    <col min="8450" max="8450" width="12.7109375" style="176" customWidth="1"/>
    <col min="8451" max="8451" width="36.5703125" style="176" customWidth="1"/>
    <col min="8452" max="8452" width="22.42578125" style="176" customWidth="1"/>
    <col min="8453" max="8453" width="10" style="176" customWidth="1"/>
    <col min="8454" max="8705" width="9.140625" style="176"/>
    <col min="8706" max="8706" width="12.7109375" style="176" customWidth="1"/>
    <col min="8707" max="8707" width="36.5703125" style="176" customWidth="1"/>
    <col min="8708" max="8708" width="22.42578125" style="176" customWidth="1"/>
    <col min="8709" max="8709" width="10" style="176" customWidth="1"/>
    <col min="8710" max="8961" width="9.140625" style="176"/>
    <col min="8962" max="8962" width="12.7109375" style="176" customWidth="1"/>
    <col min="8963" max="8963" width="36.5703125" style="176" customWidth="1"/>
    <col min="8964" max="8964" width="22.42578125" style="176" customWidth="1"/>
    <col min="8965" max="8965" width="10" style="176" customWidth="1"/>
    <col min="8966" max="9217" width="9.140625" style="176"/>
    <col min="9218" max="9218" width="12.7109375" style="176" customWidth="1"/>
    <col min="9219" max="9219" width="36.5703125" style="176" customWidth="1"/>
    <col min="9220" max="9220" width="22.42578125" style="176" customWidth="1"/>
    <col min="9221" max="9221" width="10" style="176" customWidth="1"/>
    <col min="9222" max="9473" width="9.140625" style="176"/>
    <col min="9474" max="9474" width="12.7109375" style="176" customWidth="1"/>
    <col min="9475" max="9475" width="36.5703125" style="176" customWidth="1"/>
    <col min="9476" max="9476" width="22.42578125" style="176" customWidth="1"/>
    <col min="9477" max="9477" width="10" style="176" customWidth="1"/>
    <col min="9478" max="9729" width="9.140625" style="176"/>
    <col min="9730" max="9730" width="12.7109375" style="176" customWidth="1"/>
    <col min="9731" max="9731" width="36.5703125" style="176" customWidth="1"/>
    <col min="9732" max="9732" width="22.42578125" style="176" customWidth="1"/>
    <col min="9733" max="9733" width="10" style="176" customWidth="1"/>
    <col min="9734" max="9985" width="9.140625" style="176"/>
    <col min="9986" max="9986" width="12.7109375" style="176" customWidth="1"/>
    <col min="9987" max="9987" width="36.5703125" style="176" customWidth="1"/>
    <col min="9988" max="9988" width="22.42578125" style="176" customWidth="1"/>
    <col min="9989" max="9989" width="10" style="176" customWidth="1"/>
    <col min="9990" max="10241" width="9.140625" style="176"/>
    <col min="10242" max="10242" width="12.7109375" style="176" customWidth="1"/>
    <col min="10243" max="10243" width="36.5703125" style="176" customWidth="1"/>
    <col min="10244" max="10244" width="22.42578125" style="176" customWidth="1"/>
    <col min="10245" max="10245" width="10" style="176" customWidth="1"/>
    <col min="10246" max="10497" width="9.140625" style="176"/>
    <col min="10498" max="10498" width="12.7109375" style="176" customWidth="1"/>
    <col min="10499" max="10499" width="36.5703125" style="176" customWidth="1"/>
    <col min="10500" max="10500" width="22.42578125" style="176" customWidth="1"/>
    <col min="10501" max="10501" width="10" style="176" customWidth="1"/>
    <col min="10502" max="10753" width="9.140625" style="176"/>
    <col min="10754" max="10754" width="12.7109375" style="176" customWidth="1"/>
    <col min="10755" max="10755" width="36.5703125" style="176" customWidth="1"/>
    <col min="10756" max="10756" width="22.42578125" style="176" customWidth="1"/>
    <col min="10757" max="10757" width="10" style="176" customWidth="1"/>
    <col min="10758" max="11009" width="9.140625" style="176"/>
    <col min="11010" max="11010" width="12.7109375" style="176" customWidth="1"/>
    <col min="11011" max="11011" width="36.5703125" style="176" customWidth="1"/>
    <col min="11012" max="11012" width="22.42578125" style="176" customWidth="1"/>
    <col min="11013" max="11013" width="10" style="176" customWidth="1"/>
    <col min="11014" max="11265" width="9.140625" style="176"/>
    <col min="11266" max="11266" width="12.7109375" style="176" customWidth="1"/>
    <col min="11267" max="11267" width="36.5703125" style="176" customWidth="1"/>
    <col min="11268" max="11268" width="22.42578125" style="176" customWidth="1"/>
    <col min="11269" max="11269" width="10" style="176" customWidth="1"/>
    <col min="11270" max="11521" width="9.140625" style="176"/>
    <col min="11522" max="11522" width="12.7109375" style="176" customWidth="1"/>
    <col min="11523" max="11523" width="36.5703125" style="176" customWidth="1"/>
    <col min="11524" max="11524" width="22.42578125" style="176" customWidth="1"/>
    <col min="11525" max="11525" width="10" style="176" customWidth="1"/>
    <col min="11526" max="11777" width="9.140625" style="176"/>
    <col min="11778" max="11778" width="12.7109375" style="176" customWidth="1"/>
    <col min="11779" max="11779" width="36.5703125" style="176" customWidth="1"/>
    <col min="11780" max="11780" width="22.42578125" style="176" customWidth="1"/>
    <col min="11781" max="11781" width="10" style="176" customWidth="1"/>
    <col min="11782" max="12033" width="9.140625" style="176"/>
    <col min="12034" max="12034" width="12.7109375" style="176" customWidth="1"/>
    <col min="12035" max="12035" width="36.5703125" style="176" customWidth="1"/>
    <col min="12036" max="12036" width="22.42578125" style="176" customWidth="1"/>
    <col min="12037" max="12037" width="10" style="176" customWidth="1"/>
    <col min="12038" max="12289" width="9.140625" style="176"/>
    <col min="12290" max="12290" width="12.7109375" style="176" customWidth="1"/>
    <col min="12291" max="12291" width="36.5703125" style="176" customWidth="1"/>
    <col min="12292" max="12292" width="22.42578125" style="176" customWidth="1"/>
    <col min="12293" max="12293" width="10" style="176" customWidth="1"/>
    <col min="12294" max="12545" width="9.140625" style="176"/>
    <col min="12546" max="12546" width="12.7109375" style="176" customWidth="1"/>
    <col min="12547" max="12547" width="36.5703125" style="176" customWidth="1"/>
    <col min="12548" max="12548" width="22.42578125" style="176" customWidth="1"/>
    <col min="12549" max="12549" width="10" style="176" customWidth="1"/>
    <col min="12550" max="12801" width="9.140625" style="176"/>
    <col min="12802" max="12802" width="12.7109375" style="176" customWidth="1"/>
    <col min="12803" max="12803" width="36.5703125" style="176" customWidth="1"/>
    <col min="12804" max="12804" width="22.42578125" style="176" customWidth="1"/>
    <col min="12805" max="12805" width="10" style="176" customWidth="1"/>
    <col min="12806" max="13057" width="9.140625" style="176"/>
    <col min="13058" max="13058" width="12.7109375" style="176" customWidth="1"/>
    <col min="13059" max="13059" width="36.5703125" style="176" customWidth="1"/>
    <col min="13060" max="13060" width="22.42578125" style="176" customWidth="1"/>
    <col min="13061" max="13061" width="10" style="176" customWidth="1"/>
    <col min="13062" max="13313" width="9.140625" style="176"/>
    <col min="13314" max="13314" width="12.7109375" style="176" customWidth="1"/>
    <col min="13315" max="13315" width="36.5703125" style="176" customWidth="1"/>
    <col min="13316" max="13316" width="22.42578125" style="176" customWidth="1"/>
    <col min="13317" max="13317" width="10" style="176" customWidth="1"/>
    <col min="13318" max="13569" width="9.140625" style="176"/>
    <col min="13570" max="13570" width="12.7109375" style="176" customWidth="1"/>
    <col min="13571" max="13571" width="36.5703125" style="176" customWidth="1"/>
    <col min="13572" max="13572" width="22.42578125" style="176" customWidth="1"/>
    <col min="13573" max="13573" width="10" style="176" customWidth="1"/>
    <col min="13574" max="13825" width="9.140625" style="176"/>
    <col min="13826" max="13826" width="12.7109375" style="176" customWidth="1"/>
    <col min="13827" max="13827" width="36.5703125" style="176" customWidth="1"/>
    <col min="13828" max="13828" width="22.42578125" style="176" customWidth="1"/>
    <col min="13829" max="13829" width="10" style="176" customWidth="1"/>
    <col min="13830" max="14081" width="9.140625" style="176"/>
    <col min="14082" max="14082" width="12.7109375" style="176" customWidth="1"/>
    <col min="14083" max="14083" width="36.5703125" style="176" customWidth="1"/>
    <col min="14084" max="14084" width="22.42578125" style="176" customWidth="1"/>
    <col min="14085" max="14085" width="10" style="176" customWidth="1"/>
    <col min="14086" max="14337" width="9.140625" style="176"/>
    <col min="14338" max="14338" width="12.7109375" style="176" customWidth="1"/>
    <col min="14339" max="14339" width="36.5703125" style="176" customWidth="1"/>
    <col min="14340" max="14340" width="22.42578125" style="176" customWidth="1"/>
    <col min="14341" max="14341" width="10" style="176" customWidth="1"/>
    <col min="14342" max="14593" width="9.140625" style="176"/>
    <col min="14594" max="14594" width="12.7109375" style="176" customWidth="1"/>
    <col min="14595" max="14595" width="36.5703125" style="176" customWidth="1"/>
    <col min="14596" max="14596" width="22.42578125" style="176" customWidth="1"/>
    <col min="14597" max="14597" width="10" style="176" customWidth="1"/>
    <col min="14598" max="14849" width="9.140625" style="176"/>
    <col min="14850" max="14850" width="12.7109375" style="176" customWidth="1"/>
    <col min="14851" max="14851" width="36.5703125" style="176" customWidth="1"/>
    <col min="14852" max="14852" width="22.42578125" style="176" customWidth="1"/>
    <col min="14853" max="14853" width="10" style="176" customWidth="1"/>
    <col min="14854" max="15105" width="9.140625" style="176"/>
    <col min="15106" max="15106" width="12.7109375" style="176" customWidth="1"/>
    <col min="15107" max="15107" width="36.5703125" style="176" customWidth="1"/>
    <col min="15108" max="15108" width="22.42578125" style="176" customWidth="1"/>
    <col min="15109" max="15109" width="10" style="176" customWidth="1"/>
    <col min="15110" max="15361" width="9.140625" style="176"/>
    <col min="15362" max="15362" width="12.7109375" style="176" customWidth="1"/>
    <col min="15363" max="15363" width="36.5703125" style="176" customWidth="1"/>
    <col min="15364" max="15364" width="22.42578125" style="176" customWidth="1"/>
    <col min="15365" max="15365" width="10" style="176" customWidth="1"/>
    <col min="15366" max="15617" width="9.140625" style="176"/>
    <col min="15618" max="15618" width="12.7109375" style="176" customWidth="1"/>
    <col min="15619" max="15619" width="36.5703125" style="176" customWidth="1"/>
    <col min="15620" max="15620" width="22.42578125" style="176" customWidth="1"/>
    <col min="15621" max="15621" width="10" style="176" customWidth="1"/>
    <col min="15622" max="15873" width="9.140625" style="176"/>
    <col min="15874" max="15874" width="12.7109375" style="176" customWidth="1"/>
    <col min="15875" max="15875" width="36.5703125" style="176" customWidth="1"/>
    <col min="15876" max="15876" width="22.42578125" style="176" customWidth="1"/>
    <col min="15877" max="15877" width="10" style="176" customWidth="1"/>
    <col min="15878" max="16129" width="9.140625" style="176"/>
    <col min="16130" max="16130" width="12.7109375" style="176" customWidth="1"/>
    <col min="16131" max="16131" width="36.5703125" style="176" customWidth="1"/>
    <col min="16132" max="16132" width="22.42578125" style="176" customWidth="1"/>
    <col min="16133" max="16133" width="10" style="176" customWidth="1"/>
    <col min="16134" max="16384" width="9.140625" style="176"/>
  </cols>
  <sheetData>
    <row r="1" spans="2:7" ht="14.25" customHeight="1"/>
    <row r="2" spans="2:7" ht="14.25" customHeight="1"/>
    <row r="3" spans="2:7" ht="14.25" customHeight="1"/>
    <row r="4" spans="2:7" ht="31.5" customHeight="1">
      <c r="B4" s="177" t="s">
        <v>360</v>
      </c>
      <c r="C4" s="915" t="s">
        <v>361</v>
      </c>
      <c r="D4" s="916"/>
      <c r="E4" s="916"/>
    </row>
    <row r="5" spans="2:7" ht="15">
      <c r="C5" s="913"/>
      <c r="D5" s="914"/>
      <c r="E5" s="914"/>
    </row>
    <row r="6" spans="2:7" ht="15">
      <c r="C6" s="913"/>
      <c r="D6" s="914"/>
      <c r="E6" s="914"/>
    </row>
    <row r="8" spans="2:7" ht="46.5" customHeight="1">
      <c r="B8" s="177" t="s">
        <v>362</v>
      </c>
      <c r="C8" s="915" t="s">
        <v>363</v>
      </c>
      <c r="D8" s="914"/>
      <c r="E8" s="914"/>
    </row>
    <row r="9" spans="2:7" ht="15">
      <c r="C9" s="913"/>
      <c r="D9" s="914"/>
      <c r="E9" s="914"/>
    </row>
    <row r="10" spans="2:7" ht="15">
      <c r="C10" s="913"/>
      <c r="D10" s="914"/>
      <c r="E10" s="914"/>
    </row>
    <row r="11" spans="2:7">
      <c r="D11" s="178"/>
      <c r="E11" s="178"/>
    </row>
    <row r="12" spans="2:7" ht="15">
      <c r="B12" s="176" t="s">
        <v>364</v>
      </c>
      <c r="C12" s="908"/>
      <c r="D12" s="909"/>
      <c r="E12" s="909"/>
      <c r="G12" s="179" t="s">
        <v>365</v>
      </c>
    </row>
    <row r="13" spans="2:7" ht="15">
      <c r="C13" s="908"/>
      <c r="D13" s="909"/>
      <c r="E13" s="909"/>
      <c r="G13" s="179" t="s">
        <v>365</v>
      </c>
    </row>
    <row r="14" spans="2:7" ht="15">
      <c r="C14" s="908"/>
      <c r="D14" s="909"/>
      <c r="E14" s="909"/>
      <c r="G14" s="179" t="s">
        <v>365</v>
      </c>
    </row>
    <row r="18" spans="2:7" s="180" customFormat="1" ht="21">
      <c r="B18" s="910" t="s">
        <v>366</v>
      </c>
      <c r="C18" s="911"/>
      <c r="D18" s="911"/>
      <c r="E18" s="911"/>
    </row>
    <row r="20" spans="2:7">
      <c r="B20" s="181" t="s">
        <v>367</v>
      </c>
      <c r="C20" s="182" t="s">
        <v>368</v>
      </c>
      <c r="D20" s="183">
        <f>elektroinstalacije!G261</f>
        <v>0</v>
      </c>
    </row>
    <row r="21" spans="2:7">
      <c r="B21" s="184" t="s">
        <v>369</v>
      </c>
      <c r="C21" s="182" t="s">
        <v>370</v>
      </c>
      <c r="D21" s="183">
        <f>elektroinstalacije!G262</f>
        <v>0</v>
      </c>
    </row>
    <row r="22" spans="2:7">
      <c r="B22" s="184" t="s">
        <v>290</v>
      </c>
      <c r="C22" s="182" t="s">
        <v>371</v>
      </c>
      <c r="D22" s="183">
        <f>elektroinstalacije!G263</f>
        <v>0</v>
      </c>
    </row>
    <row r="23" spans="2:7">
      <c r="B23" s="184" t="s">
        <v>372</v>
      </c>
      <c r="C23" s="182" t="s">
        <v>373</v>
      </c>
      <c r="D23" s="183">
        <f>elektroinstalacije!G264</f>
        <v>0</v>
      </c>
    </row>
    <row r="24" spans="2:7">
      <c r="B24" s="184" t="s">
        <v>374</v>
      </c>
      <c r="C24" s="182" t="s">
        <v>375</v>
      </c>
      <c r="D24" s="183">
        <f>elektroinstalacije!G265</f>
        <v>0</v>
      </c>
    </row>
    <row r="25" spans="2:7">
      <c r="B25" s="184" t="s">
        <v>376</v>
      </c>
      <c r="C25" s="182" t="s">
        <v>377</v>
      </c>
      <c r="D25" s="183">
        <f>elektroinstalacije!G266</f>
        <v>0</v>
      </c>
    </row>
    <row r="26" spans="2:7">
      <c r="B26" s="184" t="s">
        <v>378</v>
      </c>
      <c r="C26" s="182" t="s">
        <v>379</v>
      </c>
      <c r="D26" s="183">
        <f>elektroinstalacije!G267</f>
        <v>0</v>
      </c>
    </row>
    <row r="27" spans="2:7" s="185" customFormat="1" ht="15">
      <c r="B27" s="184" t="s">
        <v>380</v>
      </c>
      <c r="C27" s="182" t="s">
        <v>381</v>
      </c>
      <c r="D27" s="183">
        <f>elektroinstalacije!G268</f>
        <v>0</v>
      </c>
    </row>
    <row r="28" spans="2:7" s="185" customFormat="1" ht="15">
      <c r="B28" s="186"/>
      <c r="C28" s="187"/>
      <c r="D28" s="188"/>
    </row>
    <row r="29" spans="2:7" s="185" customFormat="1" ht="15">
      <c r="B29" s="186"/>
      <c r="C29" s="187"/>
      <c r="D29" s="188"/>
    </row>
    <row r="30" spans="2:7" s="180" customFormat="1" ht="18">
      <c r="B30" s="189"/>
      <c r="C30" s="189" t="s">
        <v>382</v>
      </c>
      <c r="D30" s="190">
        <f>SUM(D20:D27)</f>
        <v>0</v>
      </c>
      <c r="E30" s="189" t="s">
        <v>34</v>
      </c>
      <c r="G30" s="180">
        <f>elektroinstalacije!G270</f>
        <v>0</v>
      </c>
    </row>
    <row r="32" spans="2:7" s="191" customFormat="1" ht="12.75"/>
    <row r="33" spans="2:5" s="191" customFormat="1" ht="12.75">
      <c r="C33" s="912"/>
      <c r="D33" s="912"/>
      <c r="E33" s="912"/>
    </row>
    <row r="34" spans="2:5" s="191" customFormat="1" ht="12.75">
      <c r="D34" s="192"/>
      <c r="E34" s="192"/>
    </row>
    <row r="35" spans="2:5" s="191" customFormat="1" ht="15">
      <c r="C35" s="185" t="s">
        <v>383</v>
      </c>
      <c r="D35" s="192"/>
      <c r="E35" s="192"/>
    </row>
    <row r="39" spans="2:5" s="185" customFormat="1" ht="15">
      <c r="B39" s="185" t="s">
        <v>384</v>
      </c>
      <c r="C39" s="193">
        <v>44656</v>
      </c>
    </row>
  </sheetData>
  <sheetProtection selectLockedCells="1" selectUnlockedCells="1"/>
  <mergeCells count="11">
    <mergeCell ref="C10:E10"/>
    <mergeCell ref="C4:E4"/>
    <mergeCell ref="C5:E5"/>
    <mergeCell ref="C6:E6"/>
    <mergeCell ref="C8:E8"/>
    <mergeCell ref="C9:E9"/>
    <mergeCell ref="C12:E12"/>
    <mergeCell ref="C13:E13"/>
    <mergeCell ref="C14:E14"/>
    <mergeCell ref="B18:E18"/>
    <mergeCell ref="C33:E33"/>
  </mergeCells>
  <pageMargins left="0.7" right="0.7" top="0.75" bottom="0.75" header="0.51" footer="0.51"/>
  <pageSetup paperSize="9" scale="85" orientation="portrait" horizontalDpi="300" verticalDpi="300"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33156-8DC7-4255-B563-4AD0682185A7}">
  <dimension ref="A1:B49"/>
  <sheetViews>
    <sheetView topLeftCell="A34" workbookViewId="0">
      <selection activeCell="H20" sqref="H20:H21"/>
    </sheetView>
  </sheetViews>
  <sheetFormatPr defaultRowHeight="15"/>
  <cols>
    <col min="1" max="1" width="4.7109375" style="201" customWidth="1"/>
    <col min="2" max="2" width="93.5703125" style="200" customWidth="1"/>
    <col min="3" max="256" width="9.140625" style="196"/>
    <col min="257" max="257" width="4.7109375" style="196" customWidth="1"/>
    <col min="258" max="258" width="93.5703125" style="196" customWidth="1"/>
    <col min="259" max="512" width="9.140625" style="196"/>
    <col min="513" max="513" width="4.7109375" style="196" customWidth="1"/>
    <col min="514" max="514" width="93.5703125" style="196" customWidth="1"/>
    <col min="515" max="768" width="9.140625" style="196"/>
    <col min="769" max="769" width="4.7109375" style="196" customWidth="1"/>
    <col min="770" max="770" width="93.5703125" style="196" customWidth="1"/>
    <col min="771" max="1024" width="9.140625" style="196"/>
    <col min="1025" max="1025" width="4.7109375" style="196" customWidth="1"/>
    <col min="1026" max="1026" width="93.5703125" style="196" customWidth="1"/>
    <col min="1027" max="1280" width="9.140625" style="196"/>
    <col min="1281" max="1281" width="4.7109375" style="196" customWidth="1"/>
    <col min="1282" max="1282" width="93.5703125" style="196" customWidth="1"/>
    <col min="1283" max="1536" width="9.140625" style="196"/>
    <col min="1537" max="1537" width="4.7109375" style="196" customWidth="1"/>
    <col min="1538" max="1538" width="93.5703125" style="196" customWidth="1"/>
    <col min="1539" max="1792" width="9.140625" style="196"/>
    <col min="1793" max="1793" width="4.7109375" style="196" customWidth="1"/>
    <col min="1794" max="1794" width="93.5703125" style="196" customWidth="1"/>
    <col min="1795" max="2048" width="9.140625" style="196"/>
    <col min="2049" max="2049" width="4.7109375" style="196" customWidth="1"/>
    <col min="2050" max="2050" width="93.5703125" style="196" customWidth="1"/>
    <col min="2051" max="2304" width="9.140625" style="196"/>
    <col min="2305" max="2305" width="4.7109375" style="196" customWidth="1"/>
    <col min="2306" max="2306" width="93.5703125" style="196" customWidth="1"/>
    <col min="2307" max="2560" width="9.140625" style="196"/>
    <col min="2561" max="2561" width="4.7109375" style="196" customWidth="1"/>
    <col min="2562" max="2562" width="93.5703125" style="196" customWidth="1"/>
    <col min="2563" max="2816" width="9.140625" style="196"/>
    <col min="2817" max="2817" width="4.7109375" style="196" customWidth="1"/>
    <col min="2818" max="2818" width="93.5703125" style="196" customWidth="1"/>
    <col min="2819" max="3072" width="9.140625" style="196"/>
    <col min="3073" max="3073" width="4.7109375" style="196" customWidth="1"/>
    <col min="3074" max="3074" width="93.5703125" style="196" customWidth="1"/>
    <col min="3075" max="3328" width="9.140625" style="196"/>
    <col min="3329" max="3329" width="4.7109375" style="196" customWidth="1"/>
    <col min="3330" max="3330" width="93.5703125" style="196" customWidth="1"/>
    <col min="3331" max="3584" width="9.140625" style="196"/>
    <col min="3585" max="3585" width="4.7109375" style="196" customWidth="1"/>
    <col min="3586" max="3586" width="93.5703125" style="196" customWidth="1"/>
    <col min="3587" max="3840" width="9.140625" style="196"/>
    <col min="3841" max="3841" width="4.7109375" style="196" customWidth="1"/>
    <col min="3842" max="3842" width="93.5703125" style="196" customWidth="1"/>
    <col min="3843" max="4096" width="9.140625" style="196"/>
    <col min="4097" max="4097" width="4.7109375" style="196" customWidth="1"/>
    <col min="4098" max="4098" width="93.5703125" style="196" customWidth="1"/>
    <col min="4099" max="4352" width="9.140625" style="196"/>
    <col min="4353" max="4353" width="4.7109375" style="196" customWidth="1"/>
    <col min="4354" max="4354" width="93.5703125" style="196" customWidth="1"/>
    <col min="4355" max="4608" width="9.140625" style="196"/>
    <col min="4609" max="4609" width="4.7109375" style="196" customWidth="1"/>
    <col min="4610" max="4610" width="93.5703125" style="196" customWidth="1"/>
    <col min="4611" max="4864" width="9.140625" style="196"/>
    <col min="4865" max="4865" width="4.7109375" style="196" customWidth="1"/>
    <col min="4866" max="4866" width="93.5703125" style="196" customWidth="1"/>
    <col min="4867" max="5120" width="9.140625" style="196"/>
    <col min="5121" max="5121" width="4.7109375" style="196" customWidth="1"/>
    <col min="5122" max="5122" width="93.5703125" style="196" customWidth="1"/>
    <col min="5123" max="5376" width="9.140625" style="196"/>
    <col min="5377" max="5377" width="4.7109375" style="196" customWidth="1"/>
    <col min="5378" max="5378" width="93.5703125" style="196" customWidth="1"/>
    <col min="5379" max="5632" width="9.140625" style="196"/>
    <col min="5633" max="5633" width="4.7109375" style="196" customWidth="1"/>
    <col min="5634" max="5634" width="93.5703125" style="196" customWidth="1"/>
    <col min="5635" max="5888" width="9.140625" style="196"/>
    <col min="5889" max="5889" width="4.7109375" style="196" customWidth="1"/>
    <col min="5890" max="5890" width="93.5703125" style="196" customWidth="1"/>
    <col min="5891" max="6144" width="9.140625" style="196"/>
    <col min="6145" max="6145" width="4.7109375" style="196" customWidth="1"/>
    <col min="6146" max="6146" width="93.5703125" style="196" customWidth="1"/>
    <col min="6147" max="6400" width="9.140625" style="196"/>
    <col min="6401" max="6401" width="4.7109375" style="196" customWidth="1"/>
    <col min="6402" max="6402" width="93.5703125" style="196" customWidth="1"/>
    <col min="6403" max="6656" width="9.140625" style="196"/>
    <col min="6657" max="6657" width="4.7109375" style="196" customWidth="1"/>
    <col min="6658" max="6658" width="93.5703125" style="196" customWidth="1"/>
    <col min="6659" max="6912" width="9.140625" style="196"/>
    <col min="6913" max="6913" width="4.7109375" style="196" customWidth="1"/>
    <col min="6914" max="6914" width="93.5703125" style="196" customWidth="1"/>
    <col min="6915" max="7168" width="9.140625" style="196"/>
    <col min="7169" max="7169" width="4.7109375" style="196" customWidth="1"/>
    <col min="7170" max="7170" width="93.5703125" style="196" customWidth="1"/>
    <col min="7171" max="7424" width="9.140625" style="196"/>
    <col min="7425" max="7425" width="4.7109375" style="196" customWidth="1"/>
    <col min="7426" max="7426" width="93.5703125" style="196" customWidth="1"/>
    <col min="7427" max="7680" width="9.140625" style="196"/>
    <col min="7681" max="7681" width="4.7109375" style="196" customWidth="1"/>
    <col min="7682" max="7682" width="93.5703125" style="196" customWidth="1"/>
    <col min="7683" max="7936" width="9.140625" style="196"/>
    <col min="7937" max="7937" width="4.7109375" style="196" customWidth="1"/>
    <col min="7938" max="7938" width="93.5703125" style="196" customWidth="1"/>
    <col min="7939" max="8192" width="9.140625" style="196"/>
    <col min="8193" max="8193" width="4.7109375" style="196" customWidth="1"/>
    <col min="8194" max="8194" width="93.5703125" style="196" customWidth="1"/>
    <col min="8195" max="8448" width="9.140625" style="196"/>
    <col min="8449" max="8449" width="4.7109375" style="196" customWidth="1"/>
    <col min="8450" max="8450" width="93.5703125" style="196" customWidth="1"/>
    <col min="8451" max="8704" width="9.140625" style="196"/>
    <col min="8705" max="8705" width="4.7109375" style="196" customWidth="1"/>
    <col min="8706" max="8706" width="93.5703125" style="196" customWidth="1"/>
    <col min="8707" max="8960" width="9.140625" style="196"/>
    <col min="8961" max="8961" width="4.7109375" style="196" customWidth="1"/>
    <col min="8962" max="8962" width="93.5703125" style="196" customWidth="1"/>
    <col min="8963" max="9216" width="9.140625" style="196"/>
    <col min="9217" max="9217" width="4.7109375" style="196" customWidth="1"/>
    <col min="9218" max="9218" width="93.5703125" style="196" customWidth="1"/>
    <col min="9219" max="9472" width="9.140625" style="196"/>
    <col min="9473" max="9473" width="4.7109375" style="196" customWidth="1"/>
    <col min="9474" max="9474" width="93.5703125" style="196" customWidth="1"/>
    <col min="9475" max="9728" width="9.140625" style="196"/>
    <col min="9729" max="9729" width="4.7109375" style="196" customWidth="1"/>
    <col min="9730" max="9730" width="93.5703125" style="196" customWidth="1"/>
    <col min="9731" max="9984" width="9.140625" style="196"/>
    <col min="9985" max="9985" width="4.7109375" style="196" customWidth="1"/>
    <col min="9986" max="9986" width="93.5703125" style="196" customWidth="1"/>
    <col min="9987" max="10240" width="9.140625" style="196"/>
    <col min="10241" max="10241" width="4.7109375" style="196" customWidth="1"/>
    <col min="10242" max="10242" width="93.5703125" style="196" customWidth="1"/>
    <col min="10243" max="10496" width="9.140625" style="196"/>
    <col min="10497" max="10497" width="4.7109375" style="196" customWidth="1"/>
    <col min="10498" max="10498" width="93.5703125" style="196" customWidth="1"/>
    <col min="10499" max="10752" width="9.140625" style="196"/>
    <col min="10753" max="10753" width="4.7109375" style="196" customWidth="1"/>
    <col min="10754" max="10754" width="93.5703125" style="196" customWidth="1"/>
    <col min="10755" max="11008" width="9.140625" style="196"/>
    <col min="11009" max="11009" width="4.7109375" style="196" customWidth="1"/>
    <col min="11010" max="11010" width="93.5703125" style="196" customWidth="1"/>
    <col min="11011" max="11264" width="9.140625" style="196"/>
    <col min="11265" max="11265" width="4.7109375" style="196" customWidth="1"/>
    <col min="11266" max="11266" width="93.5703125" style="196" customWidth="1"/>
    <col min="11267" max="11520" width="9.140625" style="196"/>
    <col min="11521" max="11521" width="4.7109375" style="196" customWidth="1"/>
    <col min="11522" max="11522" width="93.5703125" style="196" customWidth="1"/>
    <col min="11523" max="11776" width="9.140625" style="196"/>
    <col min="11777" max="11777" width="4.7109375" style="196" customWidth="1"/>
    <col min="11778" max="11778" width="93.5703125" style="196" customWidth="1"/>
    <col min="11779" max="12032" width="9.140625" style="196"/>
    <col min="12033" max="12033" width="4.7109375" style="196" customWidth="1"/>
    <col min="12034" max="12034" width="93.5703125" style="196" customWidth="1"/>
    <col min="12035" max="12288" width="9.140625" style="196"/>
    <col min="12289" max="12289" width="4.7109375" style="196" customWidth="1"/>
    <col min="12290" max="12290" width="93.5703125" style="196" customWidth="1"/>
    <col min="12291" max="12544" width="9.140625" style="196"/>
    <col min="12545" max="12545" width="4.7109375" style="196" customWidth="1"/>
    <col min="12546" max="12546" width="93.5703125" style="196" customWidth="1"/>
    <col min="12547" max="12800" width="9.140625" style="196"/>
    <col min="12801" max="12801" width="4.7109375" style="196" customWidth="1"/>
    <col min="12802" max="12802" width="93.5703125" style="196" customWidth="1"/>
    <col min="12803" max="13056" width="9.140625" style="196"/>
    <col min="13057" max="13057" width="4.7109375" style="196" customWidth="1"/>
    <col min="13058" max="13058" width="93.5703125" style="196" customWidth="1"/>
    <col min="13059" max="13312" width="9.140625" style="196"/>
    <col min="13313" max="13313" width="4.7109375" style="196" customWidth="1"/>
    <col min="13314" max="13314" width="93.5703125" style="196" customWidth="1"/>
    <col min="13315" max="13568" width="9.140625" style="196"/>
    <col min="13569" max="13569" width="4.7109375" style="196" customWidth="1"/>
    <col min="13570" max="13570" width="93.5703125" style="196" customWidth="1"/>
    <col min="13571" max="13824" width="9.140625" style="196"/>
    <col min="13825" max="13825" width="4.7109375" style="196" customWidth="1"/>
    <col min="13826" max="13826" width="93.5703125" style="196" customWidth="1"/>
    <col min="13827" max="14080" width="9.140625" style="196"/>
    <col min="14081" max="14081" width="4.7109375" style="196" customWidth="1"/>
    <col min="14082" max="14082" width="93.5703125" style="196" customWidth="1"/>
    <col min="14083" max="14336" width="9.140625" style="196"/>
    <col min="14337" max="14337" width="4.7109375" style="196" customWidth="1"/>
    <col min="14338" max="14338" width="93.5703125" style="196" customWidth="1"/>
    <col min="14339" max="14592" width="9.140625" style="196"/>
    <col min="14593" max="14593" width="4.7109375" style="196" customWidth="1"/>
    <col min="14594" max="14594" width="93.5703125" style="196" customWidth="1"/>
    <col min="14595" max="14848" width="9.140625" style="196"/>
    <col min="14849" max="14849" width="4.7109375" style="196" customWidth="1"/>
    <col min="14850" max="14850" width="93.5703125" style="196" customWidth="1"/>
    <col min="14851" max="15104" width="9.140625" style="196"/>
    <col min="15105" max="15105" width="4.7109375" style="196" customWidth="1"/>
    <col min="15106" max="15106" width="93.5703125" style="196" customWidth="1"/>
    <col min="15107" max="15360" width="9.140625" style="196"/>
    <col min="15361" max="15361" width="4.7109375" style="196" customWidth="1"/>
    <col min="15362" max="15362" width="93.5703125" style="196" customWidth="1"/>
    <col min="15363" max="15616" width="9.140625" style="196"/>
    <col min="15617" max="15617" width="4.7109375" style="196" customWidth="1"/>
    <col min="15618" max="15618" width="93.5703125" style="196" customWidth="1"/>
    <col min="15619" max="15872" width="9.140625" style="196"/>
    <col min="15873" max="15873" width="4.7109375" style="196" customWidth="1"/>
    <col min="15874" max="15874" width="93.5703125" style="196" customWidth="1"/>
    <col min="15875" max="16128" width="9.140625" style="196"/>
    <col min="16129" max="16129" width="4.7109375" style="196" customWidth="1"/>
    <col min="16130" max="16130" width="93.5703125" style="196" customWidth="1"/>
    <col min="16131" max="16384" width="9.140625" style="196"/>
  </cols>
  <sheetData>
    <row r="1" spans="1:2">
      <c r="A1" s="194"/>
      <c r="B1" s="195" t="s">
        <v>385</v>
      </c>
    </row>
    <row r="2" spans="1:2">
      <c r="A2" s="194"/>
      <c r="B2" s="197"/>
    </row>
    <row r="3" spans="1:2" ht="45">
      <c r="A3" s="194" t="s">
        <v>386</v>
      </c>
      <c r="B3" s="198" t="s">
        <v>387</v>
      </c>
    </row>
    <row r="4" spans="1:2" ht="30">
      <c r="A4" s="194" t="s">
        <v>388</v>
      </c>
      <c r="B4" s="198" t="s">
        <v>389</v>
      </c>
    </row>
    <row r="5" spans="1:2" ht="60">
      <c r="A5" s="194" t="s">
        <v>390</v>
      </c>
      <c r="B5" s="198" t="s">
        <v>391</v>
      </c>
    </row>
    <row r="6" spans="1:2" ht="30">
      <c r="A6" s="194" t="s">
        <v>392</v>
      </c>
      <c r="B6" s="198" t="s">
        <v>393</v>
      </c>
    </row>
    <row r="7" spans="1:2" ht="30">
      <c r="A7" s="194" t="s">
        <v>394</v>
      </c>
      <c r="B7" s="198" t="s">
        <v>395</v>
      </c>
    </row>
    <row r="8" spans="1:2" ht="75">
      <c r="A8" s="194" t="s">
        <v>396</v>
      </c>
      <c r="B8" s="199" t="s">
        <v>397</v>
      </c>
    </row>
    <row r="9" spans="1:2" ht="45">
      <c r="A9" s="194" t="s">
        <v>398</v>
      </c>
      <c r="B9" s="200" t="s">
        <v>399</v>
      </c>
    </row>
    <row r="10" spans="1:2">
      <c r="A10" s="194"/>
      <c r="B10" s="199"/>
    </row>
    <row r="11" spans="1:2">
      <c r="A11" s="194"/>
      <c r="B11" s="195" t="s">
        <v>400</v>
      </c>
    </row>
    <row r="13" spans="1:2" ht="45" customHeight="1">
      <c r="A13" s="201" t="s">
        <v>386</v>
      </c>
      <c r="B13" s="200" t="s">
        <v>401</v>
      </c>
    </row>
    <row r="14" spans="1:2">
      <c r="A14" s="201" t="s">
        <v>388</v>
      </c>
      <c r="B14" s="200" t="s">
        <v>402</v>
      </c>
    </row>
    <row r="15" spans="1:2" ht="30">
      <c r="A15" s="201" t="s">
        <v>390</v>
      </c>
      <c r="B15" s="200" t="s">
        <v>403</v>
      </c>
    </row>
    <row r="16" spans="1:2" ht="30">
      <c r="A16" s="201" t="s">
        <v>404</v>
      </c>
      <c r="B16" s="200" t="s">
        <v>405</v>
      </c>
    </row>
    <row r="17" spans="1:2" ht="30">
      <c r="A17" s="201" t="s">
        <v>394</v>
      </c>
      <c r="B17" s="200" t="s">
        <v>406</v>
      </c>
    </row>
    <row r="18" spans="1:2" ht="45">
      <c r="B18" s="200" t="s">
        <v>407</v>
      </c>
    </row>
    <row r="19" spans="1:2">
      <c r="A19" s="201" t="s">
        <v>398</v>
      </c>
      <c r="B19" s="200" t="s">
        <v>408</v>
      </c>
    </row>
    <row r="20" spans="1:2" ht="30">
      <c r="A20" s="201" t="s">
        <v>409</v>
      </c>
      <c r="B20" s="200" t="s">
        <v>410</v>
      </c>
    </row>
    <row r="21" spans="1:2" ht="30">
      <c r="A21" s="201" t="s">
        <v>411</v>
      </c>
      <c r="B21" s="200" t="s">
        <v>412</v>
      </c>
    </row>
    <row r="22" spans="1:2" ht="60">
      <c r="A22" s="201" t="s">
        <v>413</v>
      </c>
      <c r="B22" s="200" t="s">
        <v>414</v>
      </c>
    </row>
    <row r="23" spans="1:2" ht="45">
      <c r="A23" s="201" t="s">
        <v>415</v>
      </c>
      <c r="B23" s="200" t="s">
        <v>416</v>
      </c>
    </row>
    <row r="24" spans="1:2" ht="92.25" customHeight="1">
      <c r="A24" s="201" t="s">
        <v>417</v>
      </c>
      <c r="B24" s="200" t="s">
        <v>418</v>
      </c>
    </row>
    <row r="25" spans="1:2" ht="45">
      <c r="A25" s="201" t="s">
        <v>419</v>
      </c>
      <c r="B25" s="200" t="s">
        <v>420</v>
      </c>
    </row>
    <row r="26" spans="1:2">
      <c r="A26" s="201" t="s">
        <v>421</v>
      </c>
      <c r="B26" s="200" t="s">
        <v>422</v>
      </c>
    </row>
    <row r="27" spans="1:2" ht="30">
      <c r="A27" s="201" t="s">
        <v>423</v>
      </c>
      <c r="B27" s="200" t="s">
        <v>424</v>
      </c>
    </row>
    <row r="28" spans="1:2" ht="60">
      <c r="A28" s="201" t="s">
        <v>425</v>
      </c>
      <c r="B28" s="200" t="s">
        <v>426</v>
      </c>
    </row>
    <row r="29" spans="1:2" ht="45">
      <c r="A29" s="201" t="s">
        <v>427</v>
      </c>
      <c r="B29" s="200" t="s">
        <v>428</v>
      </c>
    </row>
    <row r="30" spans="1:2" ht="30">
      <c r="A30" s="201" t="s">
        <v>429</v>
      </c>
      <c r="B30" s="200" t="s">
        <v>430</v>
      </c>
    </row>
    <row r="31" spans="1:2" ht="30">
      <c r="A31" s="201" t="s">
        <v>431</v>
      </c>
      <c r="B31" s="200" t="s">
        <v>432</v>
      </c>
    </row>
    <row r="32" spans="1:2">
      <c r="A32" s="201" t="s">
        <v>433</v>
      </c>
      <c r="B32" s="200" t="s">
        <v>434</v>
      </c>
    </row>
    <row r="33" spans="1:2" ht="30">
      <c r="A33" s="201" t="s">
        <v>435</v>
      </c>
      <c r="B33" s="200" t="s">
        <v>436</v>
      </c>
    </row>
    <row r="34" spans="1:2">
      <c r="A34" s="201" t="s">
        <v>437</v>
      </c>
      <c r="B34" s="200" t="s">
        <v>438</v>
      </c>
    </row>
    <row r="35" spans="1:2">
      <c r="A35" s="201" t="s">
        <v>439</v>
      </c>
      <c r="B35" s="200" t="s">
        <v>440</v>
      </c>
    </row>
    <row r="36" spans="1:2">
      <c r="A36" s="201" t="s">
        <v>441</v>
      </c>
      <c r="B36" s="200" t="s">
        <v>442</v>
      </c>
    </row>
    <row r="37" spans="1:2">
      <c r="A37" s="201" t="s">
        <v>443</v>
      </c>
      <c r="B37" s="200" t="s">
        <v>444</v>
      </c>
    </row>
    <row r="38" spans="1:2">
      <c r="A38" s="201" t="s">
        <v>445</v>
      </c>
      <c r="B38" s="200" t="s">
        <v>446</v>
      </c>
    </row>
    <row r="39" spans="1:2">
      <c r="A39" s="201" t="s">
        <v>447</v>
      </c>
      <c r="B39" s="200" t="s">
        <v>448</v>
      </c>
    </row>
    <row r="40" spans="1:2" ht="30">
      <c r="B40" s="200" t="s">
        <v>449</v>
      </c>
    </row>
    <row r="41" spans="1:2" ht="75">
      <c r="A41" s="201" t="s">
        <v>450</v>
      </c>
      <c r="B41" s="200" t="s">
        <v>451</v>
      </c>
    </row>
    <row r="42" spans="1:2" ht="45">
      <c r="A42" s="201" t="s">
        <v>452</v>
      </c>
      <c r="B42" s="200" t="s">
        <v>453</v>
      </c>
    </row>
    <row r="43" spans="1:2" ht="30">
      <c r="A43" s="201" t="s">
        <v>454</v>
      </c>
      <c r="B43" s="200" t="s">
        <v>455</v>
      </c>
    </row>
    <row r="44" spans="1:2">
      <c r="A44" s="201" t="s">
        <v>456</v>
      </c>
      <c r="B44" s="200" t="s">
        <v>457</v>
      </c>
    </row>
    <row r="45" spans="1:2" ht="30">
      <c r="A45" s="201" t="s">
        <v>458</v>
      </c>
      <c r="B45" s="200" t="s">
        <v>459</v>
      </c>
    </row>
    <row r="46" spans="1:2">
      <c r="A46" s="201" t="s">
        <v>460</v>
      </c>
      <c r="B46" s="200" t="s">
        <v>461</v>
      </c>
    </row>
    <row r="47" spans="1:2">
      <c r="A47" s="201" t="s">
        <v>462</v>
      </c>
      <c r="B47" s="200" t="s">
        <v>463</v>
      </c>
    </row>
    <row r="48" spans="1:2" ht="75">
      <c r="A48" s="201" t="s">
        <v>464</v>
      </c>
      <c r="B48" s="200" t="s">
        <v>465</v>
      </c>
    </row>
    <row r="49" spans="1:2" ht="46.5" customHeight="1">
      <c r="A49" s="201" t="s">
        <v>466</v>
      </c>
      <c r="B49" s="200" t="s">
        <v>467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437CC-F305-465E-B10D-1A966FDE2235}">
  <dimension ref="A1:U397"/>
  <sheetViews>
    <sheetView view="pageBreakPreview" topLeftCell="A244" zoomScaleNormal="160" zoomScaleSheetLayoutView="100" workbookViewId="0">
      <selection activeCell="L207" sqref="L207"/>
    </sheetView>
  </sheetViews>
  <sheetFormatPr defaultRowHeight="12.75"/>
  <cols>
    <col min="1" max="1" width="5.5703125" style="416" customWidth="1"/>
    <col min="2" max="2" width="47.28515625" style="417" customWidth="1"/>
    <col min="3" max="3" width="6.85546875" style="238" customWidth="1"/>
    <col min="4" max="4" width="8" style="418" customWidth="1"/>
    <col min="5" max="5" width="8.140625" style="419" customWidth="1"/>
    <col min="6" max="6" width="9.42578125" style="388" customWidth="1"/>
    <col min="7" max="7" width="12.140625" style="420" customWidth="1"/>
    <col min="8" max="8" width="9.140625" style="178"/>
    <col min="9" max="9" width="9.140625" style="244"/>
    <col min="10" max="256" width="9.140625" style="178"/>
    <col min="257" max="257" width="5.5703125" style="178" customWidth="1"/>
    <col min="258" max="258" width="47.28515625" style="178" customWidth="1"/>
    <col min="259" max="259" width="6.85546875" style="178" customWidth="1"/>
    <col min="260" max="260" width="8" style="178" customWidth="1"/>
    <col min="261" max="261" width="8.140625" style="178" customWidth="1"/>
    <col min="262" max="262" width="9.42578125" style="178" customWidth="1"/>
    <col min="263" max="263" width="12.140625" style="178" customWidth="1"/>
    <col min="264" max="512" width="9.140625" style="178"/>
    <col min="513" max="513" width="5.5703125" style="178" customWidth="1"/>
    <col min="514" max="514" width="47.28515625" style="178" customWidth="1"/>
    <col min="515" max="515" width="6.85546875" style="178" customWidth="1"/>
    <col min="516" max="516" width="8" style="178" customWidth="1"/>
    <col min="517" max="517" width="8.140625" style="178" customWidth="1"/>
    <col min="518" max="518" width="9.42578125" style="178" customWidth="1"/>
    <col min="519" max="519" width="12.140625" style="178" customWidth="1"/>
    <col min="520" max="768" width="9.140625" style="178"/>
    <col min="769" max="769" width="5.5703125" style="178" customWidth="1"/>
    <col min="770" max="770" width="47.28515625" style="178" customWidth="1"/>
    <col min="771" max="771" width="6.85546875" style="178" customWidth="1"/>
    <col min="772" max="772" width="8" style="178" customWidth="1"/>
    <col min="773" max="773" width="8.140625" style="178" customWidth="1"/>
    <col min="774" max="774" width="9.42578125" style="178" customWidth="1"/>
    <col min="775" max="775" width="12.140625" style="178" customWidth="1"/>
    <col min="776" max="1024" width="9.140625" style="178"/>
    <col min="1025" max="1025" width="5.5703125" style="178" customWidth="1"/>
    <col min="1026" max="1026" width="47.28515625" style="178" customWidth="1"/>
    <col min="1027" max="1027" width="6.85546875" style="178" customWidth="1"/>
    <col min="1028" max="1028" width="8" style="178" customWidth="1"/>
    <col min="1029" max="1029" width="8.140625" style="178" customWidth="1"/>
    <col min="1030" max="1030" width="9.42578125" style="178" customWidth="1"/>
    <col min="1031" max="1031" width="12.140625" style="178" customWidth="1"/>
    <col min="1032" max="1280" width="9.140625" style="178"/>
    <col min="1281" max="1281" width="5.5703125" style="178" customWidth="1"/>
    <col min="1282" max="1282" width="47.28515625" style="178" customWidth="1"/>
    <col min="1283" max="1283" width="6.85546875" style="178" customWidth="1"/>
    <col min="1284" max="1284" width="8" style="178" customWidth="1"/>
    <col min="1285" max="1285" width="8.140625" style="178" customWidth="1"/>
    <col min="1286" max="1286" width="9.42578125" style="178" customWidth="1"/>
    <col min="1287" max="1287" width="12.140625" style="178" customWidth="1"/>
    <col min="1288" max="1536" width="9.140625" style="178"/>
    <col min="1537" max="1537" width="5.5703125" style="178" customWidth="1"/>
    <col min="1538" max="1538" width="47.28515625" style="178" customWidth="1"/>
    <col min="1539" max="1539" width="6.85546875" style="178" customWidth="1"/>
    <col min="1540" max="1540" width="8" style="178" customWidth="1"/>
    <col min="1541" max="1541" width="8.140625" style="178" customWidth="1"/>
    <col min="1542" max="1542" width="9.42578125" style="178" customWidth="1"/>
    <col min="1543" max="1543" width="12.140625" style="178" customWidth="1"/>
    <col min="1544" max="1792" width="9.140625" style="178"/>
    <col min="1793" max="1793" width="5.5703125" style="178" customWidth="1"/>
    <col min="1794" max="1794" width="47.28515625" style="178" customWidth="1"/>
    <col min="1795" max="1795" width="6.85546875" style="178" customWidth="1"/>
    <col min="1796" max="1796" width="8" style="178" customWidth="1"/>
    <col min="1797" max="1797" width="8.140625" style="178" customWidth="1"/>
    <col min="1798" max="1798" width="9.42578125" style="178" customWidth="1"/>
    <col min="1799" max="1799" width="12.140625" style="178" customWidth="1"/>
    <col min="1800" max="2048" width="9.140625" style="178"/>
    <col min="2049" max="2049" width="5.5703125" style="178" customWidth="1"/>
    <col min="2050" max="2050" width="47.28515625" style="178" customWidth="1"/>
    <col min="2051" max="2051" width="6.85546875" style="178" customWidth="1"/>
    <col min="2052" max="2052" width="8" style="178" customWidth="1"/>
    <col min="2053" max="2053" width="8.140625" style="178" customWidth="1"/>
    <col min="2054" max="2054" width="9.42578125" style="178" customWidth="1"/>
    <col min="2055" max="2055" width="12.140625" style="178" customWidth="1"/>
    <col min="2056" max="2304" width="9.140625" style="178"/>
    <col min="2305" max="2305" width="5.5703125" style="178" customWidth="1"/>
    <col min="2306" max="2306" width="47.28515625" style="178" customWidth="1"/>
    <col min="2307" max="2307" width="6.85546875" style="178" customWidth="1"/>
    <col min="2308" max="2308" width="8" style="178" customWidth="1"/>
    <col min="2309" max="2309" width="8.140625" style="178" customWidth="1"/>
    <col min="2310" max="2310" width="9.42578125" style="178" customWidth="1"/>
    <col min="2311" max="2311" width="12.140625" style="178" customWidth="1"/>
    <col min="2312" max="2560" width="9.140625" style="178"/>
    <col min="2561" max="2561" width="5.5703125" style="178" customWidth="1"/>
    <col min="2562" max="2562" width="47.28515625" style="178" customWidth="1"/>
    <col min="2563" max="2563" width="6.85546875" style="178" customWidth="1"/>
    <col min="2564" max="2564" width="8" style="178" customWidth="1"/>
    <col min="2565" max="2565" width="8.140625" style="178" customWidth="1"/>
    <col min="2566" max="2566" width="9.42578125" style="178" customWidth="1"/>
    <col min="2567" max="2567" width="12.140625" style="178" customWidth="1"/>
    <col min="2568" max="2816" width="9.140625" style="178"/>
    <col min="2817" max="2817" width="5.5703125" style="178" customWidth="1"/>
    <col min="2818" max="2818" width="47.28515625" style="178" customWidth="1"/>
    <col min="2819" max="2819" width="6.85546875" style="178" customWidth="1"/>
    <col min="2820" max="2820" width="8" style="178" customWidth="1"/>
    <col min="2821" max="2821" width="8.140625" style="178" customWidth="1"/>
    <col min="2822" max="2822" width="9.42578125" style="178" customWidth="1"/>
    <col min="2823" max="2823" width="12.140625" style="178" customWidth="1"/>
    <col min="2824" max="3072" width="9.140625" style="178"/>
    <col min="3073" max="3073" width="5.5703125" style="178" customWidth="1"/>
    <col min="3074" max="3074" width="47.28515625" style="178" customWidth="1"/>
    <col min="3075" max="3075" width="6.85546875" style="178" customWidth="1"/>
    <col min="3076" max="3076" width="8" style="178" customWidth="1"/>
    <col min="3077" max="3077" width="8.140625" style="178" customWidth="1"/>
    <col min="3078" max="3078" width="9.42578125" style="178" customWidth="1"/>
    <col min="3079" max="3079" width="12.140625" style="178" customWidth="1"/>
    <col min="3080" max="3328" width="9.140625" style="178"/>
    <col min="3329" max="3329" width="5.5703125" style="178" customWidth="1"/>
    <col min="3330" max="3330" width="47.28515625" style="178" customWidth="1"/>
    <col min="3331" max="3331" width="6.85546875" style="178" customWidth="1"/>
    <col min="3332" max="3332" width="8" style="178" customWidth="1"/>
    <col min="3333" max="3333" width="8.140625" style="178" customWidth="1"/>
    <col min="3334" max="3334" width="9.42578125" style="178" customWidth="1"/>
    <col min="3335" max="3335" width="12.140625" style="178" customWidth="1"/>
    <col min="3336" max="3584" width="9.140625" style="178"/>
    <col min="3585" max="3585" width="5.5703125" style="178" customWidth="1"/>
    <col min="3586" max="3586" width="47.28515625" style="178" customWidth="1"/>
    <col min="3587" max="3587" width="6.85546875" style="178" customWidth="1"/>
    <col min="3588" max="3588" width="8" style="178" customWidth="1"/>
    <col min="3589" max="3589" width="8.140625" style="178" customWidth="1"/>
    <col min="3590" max="3590" width="9.42578125" style="178" customWidth="1"/>
    <col min="3591" max="3591" width="12.140625" style="178" customWidth="1"/>
    <col min="3592" max="3840" width="9.140625" style="178"/>
    <col min="3841" max="3841" width="5.5703125" style="178" customWidth="1"/>
    <col min="3842" max="3842" width="47.28515625" style="178" customWidth="1"/>
    <col min="3843" max="3843" width="6.85546875" style="178" customWidth="1"/>
    <col min="3844" max="3844" width="8" style="178" customWidth="1"/>
    <col min="3845" max="3845" width="8.140625" style="178" customWidth="1"/>
    <col min="3846" max="3846" width="9.42578125" style="178" customWidth="1"/>
    <col min="3847" max="3847" width="12.140625" style="178" customWidth="1"/>
    <col min="3848" max="4096" width="9.140625" style="178"/>
    <col min="4097" max="4097" width="5.5703125" style="178" customWidth="1"/>
    <col min="4098" max="4098" width="47.28515625" style="178" customWidth="1"/>
    <col min="4099" max="4099" width="6.85546875" style="178" customWidth="1"/>
    <col min="4100" max="4100" width="8" style="178" customWidth="1"/>
    <col min="4101" max="4101" width="8.140625" style="178" customWidth="1"/>
    <col min="4102" max="4102" width="9.42578125" style="178" customWidth="1"/>
    <col min="4103" max="4103" width="12.140625" style="178" customWidth="1"/>
    <col min="4104" max="4352" width="9.140625" style="178"/>
    <col min="4353" max="4353" width="5.5703125" style="178" customWidth="1"/>
    <col min="4354" max="4354" width="47.28515625" style="178" customWidth="1"/>
    <col min="4355" max="4355" width="6.85546875" style="178" customWidth="1"/>
    <col min="4356" max="4356" width="8" style="178" customWidth="1"/>
    <col min="4357" max="4357" width="8.140625" style="178" customWidth="1"/>
    <col min="4358" max="4358" width="9.42578125" style="178" customWidth="1"/>
    <col min="4359" max="4359" width="12.140625" style="178" customWidth="1"/>
    <col min="4360" max="4608" width="9.140625" style="178"/>
    <col min="4609" max="4609" width="5.5703125" style="178" customWidth="1"/>
    <col min="4610" max="4610" width="47.28515625" style="178" customWidth="1"/>
    <col min="4611" max="4611" width="6.85546875" style="178" customWidth="1"/>
    <col min="4612" max="4612" width="8" style="178" customWidth="1"/>
    <col min="4613" max="4613" width="8.140625" style="178" customWidth="1"/>
    <col min="4614" max="4614" width="9.42578125" style="178" customWidth="1"/>
    <col min="4615" max="4615" width="12.140625" style="178" customWidth="1"/>
    <col min="4616" max="4864" width="9.140625" style="178"/>
    <col min="4865" max="4865" width="5.5703125" style="178" customWidth="1"/>
    <col min="4866" max="4866" width="47.28515625" style="178" customWidth="1"/>
    <col min="4867" max="4867" width="6.85546875" style="178" customWidth="1"/>
    <col min="4868" max="4868" width="8" style="178" customWidth="1"/>
    <col min="4869" max="4869" width="8.140625" style="178" customWidth="1"/>
    <col min="4870" max="4870" width="9.42578125" style="178" customWidth="1"/>
    <col min="4871" max="4871" width="12.140625" style="178" customWidth="1"/>
    <col min="4872" max="5120" width="9.140625" style="178"/>
    <col min="5121" max="5121" width="5.5703125" style="178" customWidth="1"/>
    <col min="5122" max="5122" width="47.28515625" style="178" customWidth="1"/>
    <col min="5123" max="5123" width="6.85546875" style="178" customWidth="1"/>
    <col min="5124" max="5124" width="8" style="178" customWidth="1"/>
    <col min="5125" max="5125" width="8.140625" style="178" customWidth="1"/>
    <col min="5126" max="5126" width="9.42578125" style="178" customWidth="1"/>
    <col min="5127" max="5127" width="12.140625" style="178" customWidth="1"/>
    <col min="5128" max="5376" width="9.140625" style="178"/>
    <col min="5377" max="5377" width="5.5703125" style="178" customWidth="1"/>
    <col min="5378" max="5378" width="47.28515625" style="178" customWidth="1"/>
    <col min="5379" max="5379" width="6.85546875" style="178" customWidth="1"/>
    <col min="5380" max="5380" width="8" style="178" customWidth="1"/>
    <col min="5381" max="5381" width="8.140625" style="178" customWidth="1"/>
    <col min="5382" max="5382" width="9.42578125" style="178" customWidth="1"/>
    <col min="5383" max="5383" width="12.140625" style="178" customWidth="1"/>
    <col min="5384" max="5632" width="9.140625" style="178"/>
    <col min="5633" max="5633" width="5.5703125" style="178" customWidth="1"/>
    <col min="5634" max="5634" width="47.28515625" style="178" customWidth="1"/>
    <col min="5635" max="5635" width="6.85546875" style="178" customWidth="1"/>
    <col min="5636" max="5636" width="8" style="178" customWidth="1"/>
    <col min="5637" max="5637" width="8.140625" style="178" customWidth="1"/>
    <col min="5638" max="5638" width="9.42578125" style="178" customWidth="1"/>
    <col min="5639" max="5639" width="12.140625" style="178" customWidth="1"/>
    <col min="5640" max="5888" width="9.140625" style="178"/>
    <col min="5889" max="5889" width="5.5703125" style="178" customWidth="1"/>
    <col min="5890" max="5890" width="47.28515625" style="178" customWidth="1"/>
    <col min="5891" max="5891" width="6.85546875" style="178" customWidth="1"/>
    <col min="5892" max="5892" width="8" style="178" customWidth="1"/>
    <col min="5893" max="5893" width="8.140625" style="178" customWidth="1"/>
    <col min="5894" max="5894" width="9.42578125" style="178" customWidth="1"/>
    <col min="5895" max="5895" width="12.140625" style="178" customWidth="1"/>
    <col min="5896" max="6144" width="9.140625" style="178"/>
    <col min="6145" max="6145" width="5.5703125" style="178" customWidth="1"/>
    <col min="6146" max="6146" width="47.28515625" style="178" customWidth="1"/>
    <col min="6147" max="6147" width="6.85546875" style="178" customWidth="1"/>
    <col min="6148" max="6148" width="8" style="178" customWidth="1"/>
    <col min="6149" max="6149" width="8.140625" style="178" customWidth="1"/>
    <col min="6150" max="6150" width="9.42578125" style="178" customWidth="1"/>
    <col min="6151" max="6151" width="12.140625" style="178" customWidth="1"/>
    <col min="6152" max="6400" width="9.140625" style="178"/>
    <col min="6401" max="6401" width="5.5703125" style="178" customWidth="1"/>
    <col min="6402" max="6402" width="47.28515625" style="178" customWidth="1"/>
    <col min="6403" max="6403" width="6.85546875" style="178" customWidth="1"/>
    <col min="6404" max="6404" width="8" style="178" customWidth="1"/>
    <col min="6405" max="6405" width="8.140625" style="178" customWidth="1"/>
    <col min="6406" max="6406" width="9.42578125" style="178" customWidth="1"/>
    <col min="6407" max="6407" width="12.140625" style="178" customWidth="1"/>
    <col min="6408" max="6656" width="9.140625" style="178"/>
    <col min="6657" max="6657" width="5.5703125" style="178" customWidth="1"/>
    <col min="6658" max="6658" width="47.28515625" style="178" customWidth="1"/>
    <col min="6659" max="6659" width="6.85546875" style="178" customWidth="1"/>
    <col min="6660" max="6660" width="8" style="178" customWidth="1"/>
    <col min="6661" max="6661" width="8.140625" style="178" customWidth="1"/>
    <col min="6662" max="6662" width="9.42578125" style="178" customWidth="1"/>
    <col min="6663" max="6663" width="12.140625" style="178" customWidth="1"/>
    <col min="6664" max="6912" width="9.140625" style="178"/>
    <col min="6913" max="6913" width="5.5703125" style="178" customWidth="1"/>
    <col min="6914" max="6914" width="47.28515625" style="178" customWidth="1"/>
    <col min="6915" max="6915" width="6.85546875" style="178" customWidth="1"/>
    <col min="6916" max="6916" width="8" style="178" customWidth="1"/>
    <col min="6917" max="6917" width="8.140625" style="178" customWidth="1"/>
    <col min="6918" max="6918" width="9.42578125" style="178" customWidth="1"/>
    <col min="6919" max="6919" width="12.140625" style="178" customWidth="1"/>
    <col min="6920" max="7168" width="9.140625" style="178"/>
    <col min="7169" max="7169" width="5.5703125" style="178" customWidth="1"/>
    <col min="7170" max="7170" width="47.28515625" style="178" customWidth="1"/>
    <col min="7171" max="7171" width="6.85546875" style="178" customWidth="1"/>
    <col min="7172" max="7172" width="8" style="178" customWidth="1"/>
    <col min="7173" max="7173" width="8.140625" style="178" customWidth="1"/>
    <col min="7174" max="7174" width="9.42578125" style="178" customWidth="1"/>
    <col min="7175" max="7175" width="12.140625" style="178" customWidth="1"/>
    <col min="7176" max="7424" width="9.140625" style="178"/>
    <col min="7425" max="7425" width="5.5703125" style="178" customWidth="1"/>
    <col min="7426" max="7426" width="47.28515625" style="178" customWidth="1"/>
    <col min="7427" max="7427" width="6.85546875" style="178" customWidth="1"/>
    <col min="7428" max="7428" width="8" style="178" customWidth="1"/>
    <col min="7429" max="7429" width="8.140625" style="178" customWidth="1"/>
    <col min="7430" max="7430" width="9.42578125" style="178" customWidth="1"/>
    <col min="7431" max="7431" width="12.140625" style="178" customWidth="1"/>
    <col min="7432" max="7680" width="9.140625" style="178"/>
    <col min="7681" max="7681" width="5.5703125" style="178" customWidth="1"/>
    <col min="7682" max="7682" width="47.28515625" style="178" customWidth="1"/>
    <col min="7683" max="7683" width="6.85546875" style="178" customWidth="1"/>
    <col min="7684" max="7684" width="8" style="178" customWidth="1"/>
    <col min="7685" max="7685" width="8.140625" style="178" customWidth="1"/>
    <col min="7686" max="7686" width="9.42578125" style="178" customWidth="1"/>
    <col min="7687" max="7687" width="12.140625" style="178" customWidth="1"/>
    <col min="7688" max="7936" width="9.140625" style="178"/>
    <col min="7937" max="7937" width="5.5703125" style="178" customWidth="1"/>
    <col min="7938" max="7938" width="47.28515625" style="178" customWidth="1"/>
    <col min="7939" max="7939" width="6.85546875" style="178" customWidth="1"/>
    <col min="7940" max="7940" width="8" style="178" customWidth="1"/>
    <col min="7941" max="7941" width="8.140625" style="178" customWidth="1"/>
    <col min="7942" max="7942" width="9.42578125" style="178" customWidth="1"/>
    <col min="7943" max="7943" width="12.140625" style="178" customWidth="1"/>
    <col min="7944" max="8192" width="9.140625" style="178"/>
    <col min="8193" max="8193" width="5.5703125" style="178" customWidth="1"/>
    <col min="8194" max="8194" width="47.28515625" style="178" customWidth="1"/>
    <col min="8195" max="8195" width="6.85546875" style="178" customWidth="1"/>
    <col min="8196" max="8196" width="8" style="178" customWidth="1"/>
    <col min="8197" max="8197" width="8.140625" style="178" customWidth="1"/>
    <col min="8198" max="8198" width="9.42578125" style="178" customWidth="1"/>
    <col min="8199" max="8199" width="12.140625" style="178" customWidth="1"/>
    <col min="8200" max="8448" width="9.140625" style="178"/>
    <col min="8449" max="8449" width="5.5703125" style="178" customWidth="1"/>
    <col min="8450" max="8450" width="47.28515625" style="178" customWidth="1"/>
    <col min="8451" max="8451" width="6.85546875" style="178" customWidth="1"/>
    <col min="8452" max="8452" width="8" style="178" customWidth="1"/>
    <col min="8453" max="8453" width="8.140625" style="178" customWidth="1"/>
    <col min="8454" max="8454" width="9.42578125" style="178" customWidth="1"/>
    <col min="8455" max="8455" width="12.140625" style="178" customWidth="1"/>
    <col min="8456" max="8704" width="9.140625" style="178"/>
    <col min="8705" max="8705" width="5.5703125" style="178" customWidth="1"/>
    <col min="8706" max="8706" width="47.28515625" style="178" customWidth="1"/>
    <col min="8707" max="8707" width="6.85546875" style="178" customWidth="1"/>
    <col min="8708" max="8708" width="8" style="178" customWidth="1"/>
    <col min="8709" max="8709" width="8.140625" style="178" customWidth="1"/>
    <col min="8710" max="8710" width="9.42578125" style="178" customWidth="1"/>
    <col min="8711" max="8711" width="12.140625" style="178" customWidth="1"/>
    <col min="8712" max="8960" width="9.140625" style="178"/>
    <col min="8961" max="8961" width="5.5703125" style="178" customWidth="1"/>
    <col min="8962" max="8962" width="47.28515625" style="178" customWidth="1"/>
    <col min="8963" max="8963" width="6.85546875" style="178" customWidth="1"/>
    <col min="8964" max="8964" width="8" style="178" customWidth="1"/>
    <col min="8965" max="8965" width="8.140625" style="178" customWidth="1"/>
    <col min="8966" max="8966" width="9.42578125" style="178" customWidth="1"/>
    <col min="8967" max="8967" width="12.140625" style="178" customWidth="1"/>
    <col min="8968" max="9216" width="9.140625" style="178"/>
    <col min="9217" max="9217" width="5.5703125" style="178" customWidth="1"/>
    <col min="9218" max="9218" width="47.28515625" style="178" customWidth="1"/>
    <col min="9219" max="9219" width="6.85546875" style="178" customWidth="1"/>
    <col min="9220" max="9220" width="8" style="178" customWidth="1"/>
    <col min="9221" max="9221" width="8.140625" style="178" customWidth="1"/>
    <col min="9222" max="9222" width="9.42578125" style="178" customWidth="1"/>
    <col min="9223" max="9223" width="12.140625" style="178" customWidth="1"/>
    <col min="9224" max="9472" width="9.140625" style="178"/>
    <col min="9473" max="9473" width="5.5703125" style="178" customWidth="1"/>
    <col min="9474" max="9474" width="47.28515625" style="178" customWidth="1"/>
    <col min="9475" max="9475" width="6.85546875" style="178" customWidth="1"/>
    <col min="9476" max="9476" width="8" style="178" customWidth="1"/>
    <col min="9477" max="9477" width="8.140625" style="178" customWidth="1"/>
    <col min="9478" max="9478" width="9.42578125" style="178" customWidth="1"/>
    <col min="9479" max="9479" width="12.140625" style="178" customWidth="1"/>
    <col min="9480" max="9728" width="9.140625" style="178"/>
    <col min="9729" max="9729" width="5.5703125" style="178" customWidth="1"/>
    <col min="9730" max="9730" width="47.28515625" style="178" customWidth="1"/>
    <col min="9731" max="9731" width="6.85546875" style="178" customWidth="1"/>
    <col min="9732" max="9732" width="8" style="178" customWidth="1"/>
    <col min="9733" max="9733" width="8.140625" style="178" customWidth="1"/>
    <col min="9734" max="9734" width="9.42578125" style="178" customWidth="1"/>
    <col min="9735" max="9735" width="12.140625" style="178" customWidth="1"/>
    <col min="9736" max="9984" width="9.140625" style="178"/>
    <col min="9985" max="9985" width="5.5703125" style="178" customWidth="1"/>
    <col min="9986" max="9986" width="47.28515625" style="178" customWidth="1"/>
    <col min="9987" max="9987" width="6.85546875" style="178" customWidth="1"/>
    <col min="9988" max="9988" width="8" style="178" customWidth="1"/>
    <col min="9989" max="9989" width="8.140625" style="178" customWidth="1"/>
    <col min="9990" max="9990" width="9.42578125" style="178" customWidth="1"/>
    <col min="9991" max="9991" width="12.140625" style="178" customWidth="1"/>
    <col min="9992" max="10240" width="9.140625" style="178"/>
    <col min="10241" max="10241" width="5.5703125" style="178" customWidth="1"/>
    <col min="10242" max="10242" width="47.28515625" style="178" customWidth="1"/>
    <col min="10243" max="10243" width="6.85546875" style="178" customWidth="1"/>
    <col min="10244" max="10244" width="8" style="178" customWidth="1"/>
    <col min="10245" max="10245" width="8.140625" style="178" customWidth="1"/>
    <col min="10246" max="10246" width="9.42578125" style="178" customWidth="1"/>
    <col min="10247" max="10247" width="12.140625" style="178" customWidth="1"/>
    <col min="10248" max="10496" width="9.140625" style="178"/>
    <col min="10497" max="10497" width="5.5703125" style="178" customWidth="1"/>
    <col min="10498" max="10498" width="47.28515625" style="178" customWidth="1"/>
    <col min="10499" max="10499" width="6.85546875" style="178" customWidth="1"/>
    <col min="10500" max="10500" width="8" style="178" customWidth="1"/>
    <col min="10501" max="10501" width="8.140625" style="178" customWidth="1"/>
    <col min="10502" max="10502" width="9.42578125" style="178" customWidth="1"/>
    <col min="10503" max="10503" width="12.140625" style="178" customWidth="1"/>
    <col min="10504" max="10752" width="9.140625" style="178"/>
    <col min="10753" max="10753" width="5.5703125" style="178" customWidth="1"/>
    <col min="10754" max="10754" width="47.28515625" style="178" customWidth="1"/>
    <col min="10755" max="10755" width="6.85546875" style="178" customWidth="1"/>
    <col min="10756" max="10756" width="8" style="178" customWidth="1"/>
    <col min="10757" max="10757" width="8.140625" style="178" customWidth="1"/>
    <col min="10758" max="10758" width="9.42578125" style="178" customWidth="1"/>
    <col min="10759" max="10759" width="12.140625" style="178" customWidth="1"/>
    <col min="10760" max="11008" width="9.140625" style="178"/>
    <col min="11009" max="11009" width="5.5703125" style="178" customWidth="1"/>
    <col min="11010" max="11010" width="47.28515625" style="178" customWidth="1"/>
    <col min="11011" max="11011" width="6.85546875" style="178" customWidth="1"/>
    <col min="11012" max="11012" width="8" style="178" customWidth="1"/>
    <col min="11013" max="11013" width="8.140625" style="178" customWidth="1"/>
    <col min="11014" max="11014" width="9.42578125" style="178" customWidth="1"/>
    <col min="11015" max="11015" width="12.140625" style="178" customWidth="1"/>
    <col min="11016" max="11264" width="9.140625" style="178"/>
    <col min="11265" max="11265" width="5.5703125" style="178" customWidth="1"/>
    <col min="11266" max="11266" width="47.28515625" style="178" customWidth="1"/>
    <col min="11267" max="11267" width="6.85546875" style="178" customWidth="1"/>
    <col min="11268" max="11268" width="8" style="178" customWidth="1"/>
    <col min="11269" max="11269" width="8.140625" style="178" customWidth="1"/>
    <col min="11270" max="11270" width="9.42578125" style="178" customWidth="1"/>
    <col min="11271" max="11271" width="12.140625" style="178" customWidth="1"/>
    <col min="11272" max="11520" width="9.140625" style="178"/>
    <col min="11521" max="11521" width="5.5703125" style="178" customWidth="1"/>
    <col min="11522" max="11522" width="47.28515625" style="178" customWidth="1"/>
    <col min="11523" max="11523" width="6.85546875" style="178" customWidth="1"/>
    <col min="11524" max="11524" width="8" style="178" customWidth="1"/>
    <col min="11525" max="11525" width="8.140625" style="178" customWidth="1"/>
    <col min="11526" max="11526" width="9.42578125" style="178" customWidth="1"/>
    <col min="11527" max="11527" width="12.140625" style="178" customWidth="1"/>
    <col min="11528" max="11776" width="9.140625" style="178"/>
    <col min="11777" max="11777" width="5.5703125" style="178" customWidth="1"/>
    <col min="11778" max="11778" width="47.28515625" style="178" customWidth="1"/>
    <col min="11779" max="11779" width="6.85546875" style="178" customWidth="1"/>
    <col min="11780" max="11780" width="8" style="178" customWidth="1"/>
    <col min="11781" max="11781" width="8.140625" style="178" customWidth="1"/>
    <col min="11782" max="11782" width="9.42578125" style="178" customWidth="1"/>
    <col min="11783" max="11783" width="12.140625" style="178" customWidth="1"/>
    <col min="11784" max="12032" width="9.140625" style="178"/>
    <col min="12033" max="12033" width="5.5703125" style="178" customWidth="1"/>
    <col min="12034" max="12034" width="47.28515625" style="178" customWidth="1"/>
    <col min="12035" max="12035" width="6.85546875" style="178" customWidth="1"/>
    <col min="12036" max="12036" width="8" style="178" customWidth="1"/>
    <col min="12037" max="12037" width="8.140625" style="178" customWidth="1"/>
    <col min="12038" max="12038" width="9.42578125" style="178" customWidth="1"/>
    <col min="12039" max="12039" width="12.140625" style="178" customWidth="1"/>
    <col min="12040" max="12288" width="9.140625" style="178"/>
    <col min="12289" max="12289" width="5.5703125" style="178" customWidth="1"/>
    <col min="12290" max="12290" width="47.28515625" style="178" customWidth="1"/>
    <col min="12291" max="12291" width="6.85546875" style="178" customWidth="1"/>
    <col min="12292" max="12292" width="8" style="178" customWidth="1"/>
    <col min="12293" max="12293" width="8.140625" style="178" customWidth="1"/>
    <col min="12294" max="12294" width="9.42578125" style="178" customWidth="1"/>
    <col min="12295" max="12295" width="12.140625" style="178" customWidth="1"/>
    <col min="12296" max="12544" width="9.140625" style="178"/>
    <col min="12545" max="12545" width="5.5703125" style="178" customWidth="1"/>
    <col min="12546" max="12546" width="47.28515625" style="178" customWidth="1"/>
    <col min="12547" max="12547" width="6.85546875" style="178" customWidth="1"/>
    <col min="12548" max="12548" width="8" style="178" customWidth="1"/>
    <col min="12549" max="12549" width="8.140625" style="178" customWidth="1"/>
    <col min="12550" max="12550" width="9.42578125" style="178" customWidth="1"/>
    <col min="12551" max="12551" width="12.140625" style="178" customWidth="1"/>
    <col min="12552" max="12800" width="9.140625" style="178"/>
    <col min="12801" max="12801" width="5.5703125" style="178" customWidth="1"/>
    <col min="12802" max="12802" width="47.28515625" style="178" customWidth="1"/>
    <col min="12803" max="12803" width="6.85546875" style="178" customWidth="1"/>
    <col min="12804" max="12804" width="8" style="178" customWidth="1"/>
    <col min="12805" max="12805" width="8.140625" style="178" customWidth="1"/>
    <col min="12806" max="12806" width="9.42578125" style="178" customWidth="1"/>
    <col min="12807" max="12807" width="12.140625" style="178" customWidth="1"/>
    <col min="12808" max="13056" width="9.140625" style="178"/>
    <col min="13057" max="13057" width="5.5703125" style="178" customWidth="1"/>
    <col min="13058" max="13058" width="47.28515625" style="178" customWidth="1"/>
    <col min="13059" max="13059" width="6.85546875" style="178" customWidth="1"/>
    <col min="13060" max="13060" width="8" style="178" customWidth="1"/>
    <col min="13061" max="13061" width="8.140625" style="178" customWidth="1"/>
    <col min="13062" max="13062" width="9.42578125" style="178" customWidth="1"/>
    <col min="13063" max="13063" width="12.140625" style="178" customWidth="1"/>
    <col min="13064" max="13312" width="9.140625" style="178"/>
    <col min="13313" max="13313" width="5.5703125" style="178" customWidth="1"/>
    <col min="13314" max="13314" width="47.28515625" style="178" customWidth="1"/>
    <col min="13315" max="13315" width="6.85546875" style="178" customWidth="1"/>
    <col min="13316" max="13316" width="8" style="178" customWidth="1"/>
    <col min="13317" max="13317" width="8.140625" style="178" customWidth="1"/>
    <col min="13318" max="13318" width="9.42578125" style="178" customWidth="1"/>
    <col min="13319" max="13319" width="12.140625" style="178" customWidth="1"/>
    <col min="13320" max="13568" width="9.140625" style="178"/>
    <col min="13569" max="13569" width="5.5703125" style="178" customWidth="1"/>
    <col min="13570" max="13570" width="47.28515625" style="178" customWidth="1"/>
    <col min="13571" max="13571" width="6.85546875" style="178" customWidth="1"/>
    <col min="13572" max="13572" width="8" style="178" customWidth="1"/>
    <col min="13573" max="13573" width="8.140625" style="178" customWidth="1"/>
    <col min="13574" max="13574" width="9.42578125" style="178" customWidth="1"/>
    <col min="13575" max="13575" width="12.140625" style="178" customWidth="1"/>
    <col min="13576" max="13824" width="9.140625" style="178"/>
    <col min="13825" max="13825" width="5.5703125" style="178" customWidth="1"/>
    <col min="13826" max="13826" width="47.28515625" style="178" customWidth="1"/>
    <col min="13827" max="13827" width="6.85546875" style="178" customWidth="1"/>
    <col min="13828" max="13828" width="8" style="178" customWidth="1"/>
    <col min="13829" max="13829" width="8.140625" style="178" customWidth="1"/>
    <col min="13830" max="13830" width="9.42578125" style="178" customWidth="1"/>
    <col min="13831" max="13831" width="12.140625" style="178" customWidth="1"/>
    <col min="13832" max="14080" width="9.140625" style="178"/>
    <col min="14081" max="14081" width="5.5703125" style="178" customWidth="1"/>
    <col min="14082" max="14082" width="47.28515625" style="178" customWidth="1"/>
    <col min="14083" max="14083" width="6.85546875" style="178" customWidth="1"/>
    <col min="14084" max="14084" width="8" style="178" customWidth="1"/>
    <col min="14085" max="14085" width="8.140625" style="178" customWidth="1"/>
    <col min="14086" max="14086" width="9.42578125" style="178" customWidth="1"/>
    <col min="14087" max="14087" width="12.140625" style="178" customWidth="1"/>
    <col min="14088" max="14336" width="9.140625" style="178"/>
    <col min="14337" max="14337" width="5.5703125" style="178" customWidth="1"/>
    <col min="14338" max="14338" width="47.28515625" style="178" customWidth="1"/>
    <col min="14339" max="14339" width="6.85546875" style="178" customWidth="1"/>
    <col min="14340" max="14340" width="8" style="178" customWidth="1"/>
    <col min="14341" max="14341" width="8.140625" style="178" customWidth="1"/>
    <col min="14342" max="14342" width="9.42578125" style="178" customWidth="1"/>
    <col min="14343" max="14343" width="12.140625" style="178" customWidth="1"/>
    <col min="14344" max="14592" width="9.140625" style="178"/>
    <col min="14593" max="14593" width="5.5703125" style="178" customWidth="1"/>
    <col min="14594" max="14594" width="47.28515625" style="178" customWidth="1"/>
    <col min="14595" max="14595" width="6.85546875" style="178" customWidth="1"/>
    <col min="14596" max="14596" width="8" style="178" customWidth="1"/>
    <col min="14597" max="14597" width="8.140625" style="178" customWidth="1"/>
    <col min="14598" max="14598" width="9.42578125" style="178" customWidth="1"/>
    <col min="14599" max="14599" width="12.140625" style="178" customWidth="1"/>
    <col min="14600" max="14848" width="9.140625" style="178"/>
    <col min="14849" max="14849" width="5.5703125" style="178" customWidth="1"/>
    <col min="14850" max="14850" width="47.28515625" style="178" customWidth="1"/>
    <col min="14851" max="14851" width="6.85546875" style="178" customWidth="1"/>
    <col min="14852" max="14852" width="8" style="178" customWidth="1"/>
    <col min="14853" max="14853" width="8.140625" style="178" customWidth="1"/>
    <col min="14854" max="14854" width="9.42578125" style="178" customWidth="1"/>
    <col min="14855" max="14855" width="12.140625" style="178" customWidth="1"/>
    <col min="14856" max="15104" width="9.140625" style="178"/>
    <col min="15105" max="15105" width="5.5703125" style="178" customWidth="1"/>
    <col min="15106" max="15106" width="47.28515625" style="178" customWidth="1"/>
    <col min="15107" max="15107" width="6.85546875" style="178" customWidth="1"/>
    <col min="15108" max="15108" width="8" style="178" customWidth="1"/>
    <col min="15109" max="15109" width="8.140625" style="178" customWidth="1"/>
    <col min="15110" max="15110" width="9.42578125" style="178" customWidth="1"/>
    <col min="15111" max="15111" width="12.140625" style="178" customWidth="1"/>
    <col min="15112" max="15360" width="9.140625" style="178"/>
    <col min="15361" max="15361" width="5.5703125" style="178" customWidth="1"/>
    <col min="15362" max="15362" width="47.28515625" style="178" customWidth="1"/>
    <col min="15363" max="15363" width="6.85546875" style="178" customWidth="1"/>
    <col min="15364" max="15364" width="8" style="178" customWidth="1"/>
    <col min="15365" max="15365" width="8.140625" style="178" customWidth="1"/>
    <col min="15366" max="15366" width="9.42578125" style="178" customWidth="1"/>
    <col min="15367" max="15367" width="12.140625" style="178" customWidth="1"/>
    <col min="15368" max="15616" width="9.140625" style="178"/>
    <col min="15617" max="15617" width="5.5703125" style="178" customWidth="1"/>
    <col min="15618" max="15618" width="47.28515625" style="178" customWidth="1"/>
    <col min="15619" max="15619" width="6.85546875" style="178" customWidth="1"/>
    <col min="15620" max="15620" width="8" style="178" customWidth="1"/>
    <col min="15621" max="15621" width="8.140625" style="178" customWidth="1"/>
    <col min="15622" max="15622" width="9.42578125" style="178" customWidth="1"/>
    <col min="15623" max="15623" width="12.140625" style="178" customWidth="1"/>
    <col min="15624" max="15872" width="9.140625" style="178"/>
    <col min="15873" max="15873" width="5.5703125" style="178" customWidth="1"/>
    <col min="15874" max="15874" width="47.28515625" style="178" customWidth="1"/>
    <col min="15875" max="15875" width="6.85546875" style="178" customWidth="1"/>
    <col min="15876" max="15876" width="8" style="178" customWidth="1"/>
    <col min="15877" max="15877" width="8.140625" style="178" customWidth="1"/>
    <col min="15878" max="15878" width="9.42578125" style="178" customWidth="1"/>
    <col min="15879" max="15879" width="12.140625" style="178" customWidth="1"/>
    <col min="15880" max="16128" width="9.140625" style="178"/>
    <col min="16129" max="16129" width="5.5703125" style="178" customWidth="1"/>
    <col min="16130" max="16130" width="47.28515625" style="178" customWidth="1"/>
    <col min="16131" max="16131" width="6.85546875" style="178" customWidth="1"/>
    <col min="16132" max="16132" width="8" style="178" customWidth="1"/>
    <col min="16133" max="16133" width="8.140625" style="178" customWidth="1"/>
    <col min="16134" max="16134" width="9.42578125" style="178" customWidth="1"/>
    <col min="16135" max="16135" width="12.140625" style="178" customWidth="1"/>
    <col min="16136" max="16384" width="9.140625" style="178"/>
  </cols>
  <sheetData>
    <row r="1" spans="1:7" ht="7.5" customHeight="1" thickBot="1">
      <c r="A1" s="202"/>
      <c r="B1" s="203"/>
      <c r="C1" s="204"/>
      <c r="D1" s="205"/>
      <c r="E1" s="206"/>
      <c r="F1" s="207"/>
      <c r="G1" s="208"/>
    </row>
    <row r="2" spans="1:7" ht="12.75" customHeight="1" thickTop="1" thickBot="1">
      <c r="A2" s="918" t="s">
        <v>468</v>
      </c>
      <c r="B2" s="919" t="s">
        <v>469</v>
      </c>
      <c r="C2" s="920" t="s">
        <v>470</v>
      </c>
      <c r="D2" s="921" t="s">
        <v>471</v>
      </c>
      <c r="E2" s="922" t="s">
        <v>472</v>
      </c>
      <c r="F2" s="922"/>
      <c r="G2" s="917" t="s">
        <v>473</v>
      </c>
    </row>
    <row r="3" spans="1:7" ht="14.25" customHeight="1" thickTop="1" thickBot="1">
      <c r="A3" s="918"/>
      <c r="B3" s="919"/>
      <c r="C3" s="920"/>
      <c r="D3" s="921"/>
      <c r="E3" s="209" t="s">
        <v>474</v>
      </c>
      <c r="F3" s="210" t="s">
        <v>475</v>
      </c>
      <c r="G3" s="917"/>
    </row>
    <row r="4" spans="1:7" ht="13.5" thickTop="1">
      <c r="A4" s="211"/>
      <c r="B4" s="212"/>
      <c r="C4" s="204"/>
      <c r="D4" s="205"/>
      <c r="E4" s="213"/>
      <c r="F4" s="214"/>
      <c r="G4" s="215"/>
    </row>
    <row r="5" spans="1:7" ht="13.5" thickBot="1">
      <c r="A5" s="216"/>
      <c r="B5" s="182"/>
      <c r="C5" s="204"/>
      <c r="D5" s="205"/>
      <c r="E5" s="213"/>
      <c r="F5" s="214"/>
      <c r="G5" s="215"/>
    </row>
    <row r="6" spans="1:7" ht="13.5" thickBot="1">
      <c r="A6" s="217" t="s">
        <v>367</v>
      </c>
      <c r="B6" s="218" t="s">
        <v>368</v>
      </c>
      <c r="C6" s="219"/>
      <c r="D6" s="220"/>
      <c r="E6" s="221"/>
      <c r="F6" s="222"/>
      <c r="G6" s="223"/>
    </row>
    <row r="7" spans="1:7">
      <c r="A7" s="224"/>
      <c r="B7" s="225"/>
      <c r="C7" s="226"/>
      <c r="D7" s="227"/>
      <c r="E7" s="228"/>
      <c r="F7" s="214"/>
      <c r="G7" s="208"/>
    </row>
    <row r="8" spans="1:7">
      <c r="A8" s="229"/>
      <c r="B8" s="230"/>
      <c r="C8" s="231"/>
      <c r="D8" s="232"/>
      <c r="E8" s="233"/>
      <c r="F8" s="234"/>
      <c r="G8" s="235"/>
    </row>
    <row r="9" spans="1:7" ht="63" customHeight="1">
      <c r="A9" s="236" t="s">
        <v>386</v>
      </c>
      <c r="B9" s="237" t="s">
        <v>476</v>
      </c>
      <c r="C9" s="231" t="s">
        <v>477</v>
      </c>
      <c r="D9" s="232">
        <v>1</v>
      </c>
      <c r="E9" s="238"/>
      <c r="F9" s="239"/>
      <c r="G9" s="238"/>
    </row>
    <row r="10" spans="1:7">
      <c r="A10" s="236"/>
      <c r="B10" s="240" t="s">
        <v>478</v>
      </c>
      <c r="C10" s="231" t="s">
        <v>477</v>
      </c>
      <c r="D10" s="232">
        <v>1</v>
      </c>
      <c r="E10" s="233"/>
      <c r="F10" s="234"/>
      <c r="G10" s="241"/>
    </row>
    <row r="11" spans="1:7" ht="48">
      <c r="A11" s="236"/>
      <c r="B11" s="242" t="s">
        <v>479</v>
      </c>
      <c r="C11" s="231" t="s">
        <v>477</v>
      </c>
      <c r="D11" s="232">
        <v>1</v>
      </c>
      <c r="E11" s="233"/>
      <c r="F11" s="234"/>
      <c r="G11" s="241"/>
    </row>
    <row r="12" spans="1:7">
      <c r="A12" s="236"/>
      <c r="B12" s="243" t="s">
        <v>480</v>
      </c>
      <c r="C12" s="231" t="s">
        <v>477</v>
      </c>
      <c r="D12" s="232">
        <v>1</v>
      </c>
      <c r="E12" s="233"/>
      <c r="F12" s="234"/>
      <c r="G12" s="241"/>
    </row>
    <row r="13" spans="1:7">
      <c r="A13" s="236"/>
      <c r="B13" s="242" t="s">
        <v>481</v>
      </c>
      <c r="C13" s="231" t="s">
        <v>477</v>
      </c>
      <c r="D13" s="232">
        <v>1</v>
      </c>
      <c r="E13" s="233"/>
      <c r="F13" s="234"/>
      <c r="G13" s="241"/>
    </row>
    <row r="14" spans="1:7">
      <c r="A14" s="229"/>
      <c r="B14" s="242" t="s">
        <v>482</v>
      </c>
      <c r="C14" s="231" t="s">
        <v>477</v>
      </c>
      <c r="D14" s="232">
        <v>8</v>
      </c>
      <c r="E14" s="233"/>
      <c r="F14" s="234"/>
      <c r="G14" s="241"/>
    </row>
    <row r="15" spans="1:7">
      <c r="A15" s="229"/>
      <c r="B15" s="242" t="s">
        <v>483</v>
      </c>
      <c r="C15" s="231" t="s">
        <v>477</v>
      </c>
      <c r="D15" s="232">
        <v>5</v>
      </c>
      <c r="E15" s="233"/>
      <c r="F15" s="234"/>
      <c r="G15" s="241"/>
    </row>
    <row r="16" spans="1:7">
      <c r="A16" s="229"/>
      <c r="B16" s="242" t="s">
        <v>484</v>
      </c>
      <c r="C16" s="231" t="s">
        <v>477</v>
      </c>
      <c r="D16" s="232">
        <v>2</v>
      </c>
      <c r="E16" s="233"/>
      <c r="F16" s="234"/>
      <c r="G16" s="241"/>
    </row>
    <row r="17" spans="1:9">
      <c r="A17" s="229"/>
      <c r="B17" s="242" t="s">
        <v>485</v>
      </c>
      <c r="C17" s="231" t="s">
        <v>477</v>
      </c>
      <c r="D17" s="232">
        <v>24</v>
      </c>
      <c r="E17" s="233"/>
      <c r="F17" s="234"/>
      <c r="G17" s="241"/>
    </row>
    <row r="18" spans="1:9">
      <c r="A18" s="229"/>
      <c r="B18" s="242" t="s">
        <v>486</v>
      </c>
      <c r="C18" s="231" t="s">
        <v>477</v>
      </c>
      <c r="D18" s="232">
        <v>4</v>
      </c>
      <c r="E18" s="233"/>
      <c r="F18" s="234"/>
      <c r="G18" s="241"/>
    </row>
    <row r="19" spans="1:9">
      <c r="A19" s="229"/>
      <c r="B19" s="242" t="s">
        <v>487</v>
      </c>
      <c r="C19" s="231" t="s">
        <v>477</v>
      </c>
      <c r="D19" s="232">
        <v>1</v>
      </c>
      <c r="E19" s="233"/>
      <c r="F19" s="234"/>
      <c r="G19" s="241"/>
    </row>
    <row r="20" spans="1:9">
      <c r="A20" s="229"/>
      <c r="B20" s="243" t="s">
        <v>488</v>
      </c>
      <c r="C20" s="231" t="s">
        <v>477</v>
      </c>
      <c r="D20" s="232">
        <v>1</v>
      </c>
      <c r="E20" s="233"/>
      <c r="F20" s="234"/>
      <c r="G20" s="241"/>
    </row>
    <row r="21" spans="1:9">
      <c r="A21" s="229"/>
      <c r="B21" s="243" t="s">
        <v>489</v>
      </c>
      <c r="C21" s="231" t="s">
        <v>477</v>
      </c>
      <c r="D21" s="232">
        <v>1</v>
      </c>
      <c r="E21" s="233"/>
      <c r="F21" s="234"/>
      <c r="G21" s="241"/>
    </row>
    <row r="22" spans="1:9">
      <c r="A22" s="229"/>
      <c r="B22" s="243" t="s">
        <v>490</v>
      </c>
      <c r="C22" s="231" t="s">
        <v>477</v>
      </c>
      <c r="D22" s="232">
        <v>2</v>
      </c>
      <c r="E22" s="233"/>
      <c r="F22" s="234"/>
      <c r="G22" s="241"/>
    </row>
    <row r="23" spans="1:9" ht="24">
      <c r="A23" s="229"/>
      <c r="B23" s="243" t="s">
        <v>491</v>
      </c>
      <c r="C23" s="231" t="s">
        <v>477</v>
      </c>
      <c r="D23" s="232">
        <v>1</v>
      </c>
      <c r="E23" s="233"/>
      <c r="F23" s="234"/>
      <c r="G23" s="241"/>
    </row>
    <row r="24" spans="1:9">
      <c r="A24" s="229"/>
      <c r="B24" s="243" t="s">
        <v>492</v>
      </c>
      <c r="C24" s="231" t="s">
        <v>477</v>
      </c>
      <c r="D24" s="232">
        <v>2</v>
      </c>
      <c r="E24" s="233"/>
      <c r="F24" s="234"/>
      <c r="G24" s="241"/>
    </row>
    <row r="25" spans="1:9">
      <c r="A25" s="229"/>
      <c r="B25" s="243" t="s">
        <v>493</v>
      </c>
      <c r="C25" s="231" t="s">
        <v>477</v>
      </c>
      <c r="D25" s="232">
        <v>2</v>
      </c>
      <c r="E25" s="233"/>
      <c r="F25" s="234"/>
      <c r="G25" s="241"/>
    </row>
    <row r="26" spans="1:9">
      <c r="A26" s="229"/>
      <c r="B26" s="242" t="s">
        <v>494</v>
      </c>
      <c r="C26" s="231" t="s">
        <v>477</v>
      </c>
      <c r="D26" s="232">
        <v>1</v>
      </c>
      <c r="E26" s="233"/>
      <c r="F26" s="234"/>
      <c r="G26" s="241"/>
    </row>
    <row r="27" spans="1:9">
      <c r="A27" s="229"/>
      <c r="B27" s="242" t="s">
        <v>495</v>
      </c>
      <c r="C27" s="231" t="s">
        <v>477</v>
      </c>
      <c r="D27" s="232">
        <v>2</v>
      </c>
      <c r="E27" s="233"/>
      <c r="F27" s="234"/>
      <c r="G27" s="241"/>
    </row>
    <row r="28" spans="1:9">
      <c r="A28" s="229"/>
      <c r="B28" s="242" t="s">
        <v>496</v>
      </c>
      <c r="C28" s="231" t="s">
        <v>477</v>
      </c>
      <c r="D28" s="232">
        <v>1</v>
      </c>
      <c r="E28" s="233"/>
      <c r="F28" s="234"/>
      <c r="G28" s="241"/>
    </row>
    <row r="29" spans="1:9" ht="5.25" customHeight="1">
      <c r="A29" s="229"/>
      <c r="B29" s="245"/>
      <c r="C29" s="246"/>
      <c r="D29" s="247"/>
      <c r="E29" s="248"/>
      <c r="F29" s="249"/>
      <c r="G29" s="250"/>
    </row>
    <row r="30" spans="1:9">
      <c r="A30" s="229"/>
      <c r="B30" s="230"/>
      <c r="C30" s="231" t="s">
        <v>62</v>
      </c>
      <c r="D30" s="232">
        <v>1</v>
      </c>
      <c r="E30" s="233"/>
      <c r="F30" s="234"/>
      <c r="G30" s="235">
        <f>D30*(E30+F30)</f>
        <v>0</v>
      </c>
    </row>
    <row r="31" spans="1:9">
      <c r="A31" s="229"/>
      <c r="B31" s="230"/>
      <c r="C31" s="231"/>
      <c r="D31" s="232"/>
      <c r="E31" s="233"/>
      <c r="F31" s="234"/>
      <c r="G31" s="251"/>
    </row>
    <row r="32" spans="1:9" ht="54" customHeight="1">
      <c r="A32" s="211" t="s">
        <v>388</v>
      </c>
      <c r="B32" s="252" t="s">
        <v>497</v>
      </c>
      <c r="C32" s="204" t="s">
        <v>498</v>
      </c>
      <c r="D32" s="205">
        <v>1</v>
      </c>
      <c r="E32" s="213"/>
      <c r="F32" s="214"/>
      <c r="G32" s="251">
        <f>D32*(E32+F32)</f>
        <v>0</v>
      </c>
      <c r="I32" s="253"/>
    </row>
    <row r="33" spans="1:21" ht="13.5" customHeight="1">
      <c r="A33" s="211"/>
      <c r="B33" s="252"/>
      <c r="C33" s="204"/>
      <c r="D33" s="205"/>
      <c r="E33" s="213"/>
      <c r="F33" s="214"/>
      <c r="G33" s="254"/>
      <c r="I33" s="253"/>
    </row>
    <row r="34" spans="1:21" ht="13.5" thickBot="1">
      <c r="A34" s="255"/>
      <c r="B34" s="256"/>
      <c r="C34" s="257"/>
      <c r="D34" s="258"/>
      <c r="E34" s="259"/>
      <c r="F34" s="260"/>
      <c r="G34" s="261"/>
    </row>
    <row r="35" spans="1:21" ht="13.5" thickBot="1">
      <c r="A35" s="262"/>
      <c r="B35" s="263" t="s">
        <v>499</v>
      </c>
      <c r="C35" s="264"/>
      <c r="D35" s="265"/>
      <c r="E35" s="266"/>
      <c r="F35" s="267"/>
      <c r="G35" s="268">
        <f>SUM(G8:G33)</f>
        <v>0</v>
      </c>
    </row>
    <row r="36" spans="1:21" ht="12" customHeight="1">
      <c r="A36" s="269"/>
      <c r="B36" s="270"/>
      <c r="C36" s="226"/>
      <c r="D36" s="227"/>
      <c r="E36" s="228"/>
      <c r="F36" s="214"/>
      <c r="G36" s="271"/>
    </row>
    <row r="37" spans="1:21" s="273" customFormat="1" ht="13.5" thickBot="1">
      <c r="A37" s="269"/>
      <c r="B37" s="272"/>
      <c r="C37" s="226"/>
      <c r="D37" s="227"/>
      <c r="E37" s="228"/>
      <c r="F37" s="214"/>
      <c r="G37" s="271"/>
      <c r="H37" s="178"/>
      <c r="I37" s="244"/>
      <c r="J37" s="178"/>
      <c r="K37" s="178"/>
      <c r="L37" s="178"/>
      <c r="M37" s="178"/>
      <c r="N37" s="178"/>
      <c r="O37" s="178"/>
      <c r="P37" s="178"/>
      <c r="Q37" s="178"/>
      <c r="R37" s="178"/>
      <c r="S37" s="178"/>
      <c r="T37" s="178"/>
      <c r="U37" s="178"/>
    </row>
    <row r="38" spans="1:21" ht="13.5" thickBot="1">
      <c r="A38" s="217" t="s">
        <v>369</v>
      </c>
      <c r="B38" s="218" t="s">
        <v>370</v>
      </c>
      <c r="C38" s="264"/>
      <c r="D38" s="265"/>
      <c r="E38" s="266"/>
      <c r="F38" s="267"/>
      <c r="G38" s="274"/>
    </row>
    <row r="39" spans="1:21">
      <c r="A39" s="216"/>
      <c r="B39" s="182"/>
      <c r="C39" s="204"/>
      <c r="D39" s="205"/>
      <c r="E39" s="213"/>
      <c r="F39" s="214"/>
      <c r="G39" s="271"/>
    </row>
    <row r="40" spans="1:21" ht="51.75" customHeight="1">
      <c r="A40" s="216"/>
      <c r="B40" s="252" t="s">
        <v>500</v>
      </c>
      <c r="C40" s="204"/>
      <c r="D40" s="205"/>
      <c r="E40" s="213"/>
      <c r="F40" s="214"/>
      <c r="G40" s="271"/>
    </row>
    <row r="41" spans="1:21">
      <c r="A41" s="216"/>
      <c r="B41" s="182"/>
      <c r="C41" s="204"/>
      <c r="D41" s="205"/>
      <c r="E41" s="213"/>
      <c r="F41" s="214"/>
      <c r="G41" s="271"/>
    </row>
    <row r="42" spans="1:21" ht="48">
      <c r="A42" s="211" t="s">
        <v>386</v>
      </c>
      <c r="B42" s="275" t="s">
        <v>501</v>
      </c>
      <c r="C42" s="204"/>
      <c r="D42" s="276"/>
      <c r="E42" s="213"/>
      <c r="F42" s="214"/>
      <c r="G42" s="271"/>
    </row>
    <row r="43" spans="1:21" ht="24">
      <c r="A43" s="211"/>
      <c r="B43" s="277" t="s">
        <v>502</v>
      </c>
      <c r="C43" s="204"/>
      <c r="D43" s="205"/>
      <c r="E43" s="213"/>
      <c r="F43" s="214"/>
      <c r="G43" s="271"/>
    </row>
    <row r="44" spans="1:21">
      <c r="A44" s="211"/>
      <c r="B44" s="278" t="s">
        <v>503</v>
      </c>
      <c r="C44" s="204" t="s">
        <v>62</v>
      </c>
      <c r="D44" s="276">
        <v>5</v>
      </c>
      <c r="E44" s="213"/>
      <c r="F44" s="214"/>
      <c r="G44" s="271">
        <f>D44*(E44+F44)</f>
        <v>0</v>
      </c>
    </row>
    <row r="45" spans="1:21">
      <c r="A45" s="211"/>
      <c r="B45" s="278"/>
      <c r="C45" s="204"/>
      <c r="D45" s="276"/>
      <c r="E45" s="213"/>
      <c r="F45" s="214"/>
      <c r="G45" s="271"/>
    </row>
    <row r="46" spans="1:21" ht="258" customHeight="1">
      <c r="A46" s="211" t="s">
        <v>388</v>
      </c>
      <c r="B46" s="279" t="s">
        <v>504</v>
      </c>
      <c r="C46" s="204" t="s">
        <v>62</v>
      </c>
      <c r="D46" s="276">
        <v>40</v>
      </c>
      <c r="E46" s="213"/>
      <c r="F46" s="214"/>
      <c r="G46" s="271">
        <f>D46*(E46+F46)</f>
        <v>0</v>
      </c>
    </row>
    <row r="47" spans="1:21">
      <c r="A47" s="211"/>
      <c r="B47" s="278"/>
      <c r="C47" s="204"/>
      <c r="D47" s="205"/>
      <c r="E47" s="213"/>
      <c r="F47" s="214"/>
      <c r="G47" s="271"/>
    </row>
    <row r="48" spans="1:21" ht="233.25" customHeight="1">
      <c r="A48" s="211" t="s">
        <v>390</v>
      </c>
      <c r="B48" s="280" t="s">
        <v>505</v>
      </c>
      <c r="C48" s="204" t="s">
        <v>62</v>
      </c>
      <c r="D48" s="276">
        <v>4</v>
      </c>
      <c r="E48" s="213"/>
      <c r="F48" s="214"/>
      <c r="G48" s="271">
        <f>D48*(E48+F48)</f>
        <v>0</v>
      </c>
    </row>
    <row r="49" spans="1:7">
      <c r="A49" s="211"/>
      <c r="B49" s="278"/>
      <c r="C49" s="204"/>
      <c r="D49" s="276"/>
      <c r="E49" s="213"/>
      <c r="F49" s="214"/>
      <c r="G49" s="271"/>
    </row>
    <row r="50" spans="1:7" ht="141.75" customHeight="1">
      <c r="A50" s="211" t="s">
        <v>392</v>
      </c>
      <c r="B50" s="280" t="s">
        <v>506</v>
      </c>
      <c r="C50" s="204" t="s">
        <v>62</v>
      </c>
      <c r="D50" s="276">
        <v>7</v>
      </c>
      <c r="E50" s="213"/>
      <c r="F50" s="214"/>
      <c r="G50" s="271">
        <f>D50*(E50+F50)</f>
        <v>0</v>
      </c>
    </row>
    <row r="51" spans="1:7">
      <c r="A51" s="211"/>
      <c r="B51" s="278"/>
      <c r="C51" s="204"/>
      <c r="D51" s="205"/>
      <c r="E51" s="213"/>
      <c r="F51" s="214"/>
      <c r="G51" s="271"/>
    </row>
    <row r="52" spans="1:7" ht="24">
      <c r="A52" s="211" t="s">
        <v>394</v>
      </c>
      <c r="B52" s="275" t="s">
        <v>507</v>
      </c>
      <c r="C52" s="204"/>
      <c r="D52" s="276"/>
      <c r="E52" s="213"/>
      <c r="F52" s="214"/>
      <c r="G52" s="271"/>
    </row>
    <row r="53" spans="1:7">
      <c r="A53" s="211"/>
      <c r="B53" s="278" t="s">
        <v>508</v>
      </c>
      <c r="C53" s="204" t="s">
        <v>62</v>
      </c>
      <c r="D53" s="276">
        <v>5</v>
      </c>
      <c r="E53" s="213"/>
      <c r="F53" s="214"/>
      <c r="G53" s="271">
        <f>D53*(E53+F53)</f>
        <v>0</v>
      </c>
    </row>
    <row r="54" spans="1:7">
      <c r="A54" s="211"/>
      <c r="B54" s="278"/>
      <c r="C54" s="178"/>
      <c r="D54" s="178"/>
      <c r="E54" s="178"/>
      <c r="F54" s="178"/>
      <c r="G54" s="178"/>
    </row>
    <row r="55" spans="1:7" ht="26.25" customHeight="1">
      <c r="A55" s="281" t="s">
        <v>396</v>
      </c>
      <c r="B55" s="252" t="s">
        <v>509</v>
      </c>
      <c r="C55" s="204" t="s">
        <v>510</v>
      </c>
      <c r="D55" s="205">
        <v>1</v>
      </c>
      <c r="E55" s="213"/>
      <c r="F55" s="214"/>
      <c r="G55" s="271">
        <f>D55*(E55+F55)</f>
        <v>0</v>
      </c>
    </row>
    <row r="56" spans="1:7" ht="13.5" thickBot="1">
      <c r="A56" s="255"/>
      <c r="B56" s="282"/>
      <c r="C56" s="257"/>
      <c r="D56" s="258"/>
      <c r="E56" s="259"/>
      <c r="F56" s="260"/>
      <c r="G56" s="261"/>
    </row>
    <row r="57" spans="1:7" ht="13.5" thickBot="1">
      <c r="A57" s="262"/>
      <c r="B57" s="283" t="s">
        <v>511</v>
      </c>
      <c r="C57" s="284"/>
      <c r="D57" s="285"/>
      <c r="E57" s="286"/>
      <c r="F57" s="287"/>
      <c r="G57" s="288">
        <f>SUM(G40:G55)</f>
        <v>0</v>
      </c>
    </row>
    <row r="58" spans="1:7">
      <c r="A58" s="269"/>
      <c r="B58" s="270"/>
      <c r="C58" s="226"/>
      <c r="D58" s="227"/>
      <c r="E58" s="228"/>
      <c r="F58" s="214"/>
      <c r="G58" s="271"/>
    </row>
    <row r="59" spans="1:7" ht="12" customHeight="1" thickBot="1">
      <c r="A59" s="289"/>
      <c r="B59" s="272"/>
      <c r="C59" s="226"/>
      <c r="D59" s="227"/>
      <c r="E59" s="228"/>
      <c r="F59" s="214"/>
      <c r="G59" s="271"/>
    </row>
    <row r="60" spans="1:7" ht="13.5" thickBot="1">
      <c r="A60" s="290" t="s">
        <v>290</v>
      </c>
      <c r="B60" s="291" t="s">
        <v>512</v>
      </c>
      <c r="C60" s="292"/>
      <c r="D60" s="293"/>
      <c r="E60" s="294"/>
      <c r="F60" s="295"/>
      <c r="G60" s="296"/>
    </row>
    <row r="61" spans="1:7">
      <c r="A61" s="297"/>
      <c r="B61" s="298"/>
      <c r="C61" s="299"/>
      <c r="D61" s="300"/>
      <c r="E61" s="301"/>
      <c r="F61" s="302"/>
      <c r="G61" s="303"/>
    </row>
    <row r="62" spans="1:7" ht="23.25" customHeight="1">
      <c r="A62" s="216"/>
      <c r="B62" s="182" t="s">
        <v>513</v>
      </c>
      <c r="C62" s="204"/>
      <c r="D62" s="205"/>
      <c r="E62" s="213"/>
      <c r="F62" s="214"/>
      <c r="G62" s="271"/>
    </row>
    <row r="63" spans="1:7">
      <c r="A63" s="216"/>
      <c r="B63" s="182"/>
      <c r="C63" s="204"/>
      <c r="D63" s="205"/>
      <c r="E63" s="213"/>
      <c r="F63" s="214"/>
      <c r="G63" s="271"/>
    </row>
    <row r="64" spans="1:7">
      <c r="A64" s="304" t="s">
        <v>386</v>
      </c>
      <c r="B64" s="252" t="s">
        <v>514</v>
      </c>
      <c r="C64" s="204" t="s">
        <v>62</v>
      </c>
      <c r="D64" s="205">
        <v>5</v>
      </c>
      <c r="E64" s="213"/>
      <c r="F64" s="214"/>
      <c r="G64" s="271">
        <f>D64*(E64+F64)</f>
        <v>0</v>
      </c>
    </row>
    <row r="65" spans="1:7">
      <c r="A65" s="216"/>
      <c r="B65" s="182"/>
      <c r="C65" s="204"/>
      <c r="D65" s="205"/>
      <c r="E65" s="213"/>
      <c r="F65" s="214"/>
      <c r="G65" s="271"/>
    </row>
    <row r="66" spans="1:7" ht="36">
      <c r="A66" s="305" t="s">
        <v>388</v>
      </c>
      <c r="B66" s="252" t="s">
        <v>515</v>
      </c>
      <c r="C66" s="204" t="s">
        <v>62</v>
      </c>
      <c r="D66" s="205">
        <v>14</v>
      </c>
      <c r="E66" s="213"/>
      <c r="F66" s="214"/>
      <c r="G66" s="271">
        <f>D66*(E66+F66)</f>
        <v>0</v>
      </c>
    </row>
    <row r="67" spans="1:7">
      <c r="A67" s="305"/>
      <c r="B67" s="252"/>
      <c r="C67" s="204"/>
      <c r="D67" s="205"/>
      <c r="E67" s="213"/>
      <c r="F67" s="214"/>
      <c r="G67" s="271"/>
    </row>
    <row r="68" spans="1:7" ht="24">
      <c r="A68" s="305" t="s">
        <v>390</v>
      </c>
      <c r="B68" s="252" t="s">
        <v>516</v>
      </c>
      <c r="C68" s="204" t="s">
        <v>477</v>
      </c>
      <c r="D68" s="205">
        <v>2</v>
      </c>
      <c r="E68" s="213"/>
      <c r="F68" s="214"/>
      <c r="G68" s="271">
        <f>D68*(E68+F68)</f>
        <v>0</v>
      </c>
    </row>
    <row r="69" spans="1:7">
      <c r="A69" s="305"/>
      <c r="B69" s="252"/>
      <c r="C69" s="204"/>
      <c r="D69" s="205"/>
      <c r="E69" s="213"/>
      <c r="F69" s="214"/>
      <c r="G69" s="271"/>
    </row>
    <row r="70" spans="1:7" ht="24">
      <c r="A70" s="305" t="s">
        <v>392</v>
      </c>
      <c r="B70" s="252" t="s">
        <v>517</v>
      </c>
      <c r="C70" s="204" t="s">
        <v>477</v>
      </c>
      <c r="D70" s="205">
        <v>3</v>
      </c>
      <c r="E70" s="213"/>
      <c r="F70" s="214"/>
      <c r="G70" s="271">
        <f>D70*(E70+F70)</f>
        <v>0</v>
      </c>
    </row>
    <row r="71" spans="1:7">
      <c r="A71" s="305"/>
      <c r="B71" s="252"/>
      <c r="C71" s="204"/>
      <c r="D71" s="205"/>
      <c r="E71" s="213"/>
      <c r="F71" s="214"/>
      <c r="G71" s="271"/>
    </row>
    <row r="72" spans="1:7" ht="24">
      <c r="A72" s="305" t="s">
        <v>394</v>
      </c>
      <c r="B72" s="252" t="s">
        <v>518</v>
      </c>
      <c r="C72" s="204" t="s">
        <v>477</v>
      </c>
      <c r="D72" s="205">
        <v>18</v>
      </c>
      <c r="E72" s="213"/>
      <c r="F72" s="214"/>
      <c r="G72" s="271">
        <f>D72*(E72+F72)</f>
        <v>0</v>
      </c>
    </row>
    <row r="73" spans="1:7">
      <c r="A73" s="305"/>
      <c r="B73" s="252"/>
      <c r="C73" s="204"/>
      <c r="D73" s="205"/>
      <c r="E73" s="213"/>
      <c r="F73" s="214"/>
      <c r="G73" s="271"/>
    </row>
    <row r="74" spans="1:7" ht="24">
      <c r="A74" s="305" t="s">
        <v>396</v>
      </c>
      <c r="B74" s="252" t="s">
        <v>519</v>
      </c>
      <c r="C74" s="204" t="s">
        <v>477</v>
      </c>
      <c r="D74" s="205">
        <v>0</v>
      </c>
      <c r="E74" s="213"/>
      <c r="F74" s="214"/>
      <c r="G74" s="271">
        <f>D74*(E74+F74)</f>
        <v>0</v>
      </c>
    </row>
    <row r="75" spans="1:7">
      <c r="A75" s="305"/>
      <c r="B75" s="252"/>
      <c r="C75" s="204"/>
      <c r="D75" s="205"/>
      <c r="E75" s="213"/>
      <c r="F75" s="214"/>
      <c r="G75" s="271"/>
    </row>
    <row r="76" spans="1:7" ht="24">
      <c r="A76" s="305" t="s">
        <v>398</v>
      </c>
      <c r="B76" s="252" t="s">
        <v>520</v>
      </c>
      <c r="C76" s="204" t="s">
        <v>477</v>
      </c>
      <c r="D76" s="205">
        <v>10</v>
      </c>
      <c r="E76" s="213"/>
      <c r="F76" s="214"/>
      <c r="G76" s="271">
        <f>D76*(E76+F76)</f>
        <v>0</v>
      </c>
    </row>
    <row r="77" spans="1:7">
      <c r="A77" s="305"/>
      <c r="B77" s="252"/>
      <c r="C77" s="204"/>
      <c r="D77" s="205"/>
      <c r="E77" s="213"/>
      <c r="F77" s="214"/>
      <c r="G77" s="271"/>
    </row>
    <row r="78" spans="1:7" ht="24">
      <c r="A78" s="305" t="s">
        <v>409</v>
      </c>
      <c r="B78" s="252" t="s">
        <v>521</v>
      </c>
      <c r="C78" s="204" t="s">
        <v>477</v>
      </c>
      <c r="D78" s="205">
        <v>6</v>
      </c>
      <c r="E78" s="213"/>
      <c r="F78" s="214"/>
      <c r="G78" s="271">
        <f>D78*(E78+F78)</f>
        <v>0</v>
      </c>
    </row>
    <row r="79" spans="1:7">
      <c r="A79" s="305"/>
      <c r="B79" s="252"/>
      <c r="C79" s="204"/>
      <c r="D79" s="205"/>
      <c r="E79" s="213"/>
      <c r="F79" s="214"/>
      <c r="G79" s="271"/>
    </row>
    <row r="80" spans="1:7" ht="24">
      <c r="A80" s="305" t="s">
        <v>411</v>
      </c>
      <c r="B80" s="252" t="s">
        <v>522</v>
      </c>
      <c r="C80" s="204" t="s">
        <v>477</v>
      </c>
      <c r="D80" s="205">
        <v>31</v>
      </c>
      <c r="E80" s="213"/>
      <c r="F80" s="214"/>
      <c r="G80" s="271">
        <f>D80*(E80+F80)</f>
        <v>0</v>
      </c>
    </row>
    <row r="81" spans="1:7">
      <c r="A81" s="305"/>
      <c r="B81" s="252"/>
      <c r="C81" s="204"/>
      <c r="D81" s="205"/>
      <c r="E81" s="213"/>
      <c r="F81" s="214"/>
      <c r="G81" s="271"/>
    </row>
    <row r="82" spans="1:7" ht="38.25" customHeight="1">
      <c r="A82" s="305" t="s">
        <v>413</v>
      </c>
      <c r="B82" s="252" t="s">
        <v>523</v>
      </c>
      <c r="C82" s="204" t="s">
        <v>62</v>
      </c>
      <c r="D82" s="205">
        <v>6</v>
      </c>
      <c r="E82" s="213"/>
      <c r="F82" s="214"/>
      <c r="G82" s="271">
        <f>D82*(E82+F82)</f>
        <v>0</v>
      </c>
    </row>
    <row r="83" spans="1:7">
      <c r="A83" s="229"/>
      <c r="B83" s="252"/>
      <c r="C83" s="204"/>
      <c r="D83" s="205"/>
      <c r="E83" s="213"/>
      <c r="F83" s="214"/>
      <c r="G83" s="271"/>
    </row>
    <row r="84" spans="1:7" ht="24">
      <c r="A84" s="305" t="s">
        <v>415</v>
      </c>
      <c r="B84" s="252" t="s">
        <v>524</v>
      </c>
      <c r="C84" s="204" t="s">
        <v>62</v>
      </c>
      <c r="D84" s="205">
        <v>7</v>
      </c>
      <c r="E84" s="213"/>
      <c r="F84" s="214"/>
      <c r="G84" s="271">
        <f>D84*(E84+F84)</f>
        <v>0</v>
      </c>
    </row>
    <row r="85" spans="1:7">
      <c r="A85" s="305"/>
      <c r="B85" s="252"/>
      <c r="C85" s="204"/>
      <c r="D85" s="205"/>
      <c r="E85" s="213"/>
      <c r="F85" s="214"/>
      <c r="G85" s="271"/>
    </row>
    <row r="86" spans="1:7" ht="24">
      <c r="A86" s="305" t="s">
        <v>417</v>
      </c>
      <c r="B86" s="252" t="s">
        <v>525</v>
      </c>
      <c r="C86" s="204" t="s">
        <v>62</v>
      </c>
      <c r="D86" s="205">
        <v>4</v>
      </c>
      <c r="E86" s="213"/>
      <c r="F86" s="214"/>
      <c r="G86" s="271">
        <f>D86*(E86+F86)</f>
        <v>0</v>
      </c>
    </row>
    <row r="87" spans="1:7">
      <c r="A87" s="305"/>
      <c r="B87" s="252"/>
      <c r="C87" s="204"/>
      <c r="D87" s="205"/>
      <c r="E87" s="213"/>
      <c r="F87" s="214"/>
      <c r="G87" s="271"/>
    </row>
    <row r="88" spans="1:7" ht="24">
      <c r="A88" s="305" t="s">
        <v>419</v>
      </c>
      <c r="B88" s="252" t="s">
        <v>526</v>
      </c>
      <c r="C88" s="204" t="s">
        <v>62</v>
      </c>
      <c r="D88" s="205">
        <v>20</v>
      </c>
      <c r="E88" s="213"/>
      <c r="F88" s="214"/>
      <c r="G88" s="271">
        <f>D88*(E88+F88)</f>
        <v>0</v>
      </c>
    </row>
    <row r="89" spans="1:7">
      <c r="A89" s="305"/>
      <c r="B89" s="252"/>
      <c r="C89" s="204"/>
      <c r="D89" s="205"/>
      <c r="E89" s="213"/>
      <c r="F89" s="214"/>
      <c r="G89" s="271"/>
    </row>
    <row r="90" spans="1:7">
      <c r="A90" s="306" t="s">
        <v>421</v>
      </c>
      <c r="B90" s="252" t="s">
        <v>527</v>
      </c>
      <c r="C90" s="204" t="s">
        <v>477</v>
      </c>
      <c r="D90" s="205">
        <v>4</v>
      </c>
      <c r="E90" s="213"/>
      <c r="F90" s="214"/>
      <c r="G90" s="271">
        <f>D90*(E90+F90)</f>
        <v>0</v>
      </c>
    </row>
    <row r="91" spans="1:7" ht="13.5" thickBot="1">
      <c r="A91" s="255"/>
      <c r="B91" s="282"/>
      <c r="C91" s="257"/>
      <c r="D91" s="258"/>
      <c r="E91" s="259"/>
      <c r="F91" s="260"/>
      <c r="G91" s="261"/>
    </row>
    <row r="92" spans="1:7" ht="13.5" thickBot="1">
      <c r="A92" s="307"/>
      <c r="B92" s="283" t="s">
        <v>528</v>
      </c>
      <c r="C92" s="284"/>
      <c r="D92" s="285"/>
      <c r="E92" s="286"/>
      <c r="F92" s="287"/>
      <c r="G92" s="288">
        <f>SUM(G62:G90)</f>
        <v>0</v>
      </c>
    </row>
    <row r="93" spans="1:7">
      <c r="A93" s="269"/>
      <c r="B93" s="270"/>
      <c r="C93" s="226"/>
      <c r="D93" s="227"/>
      <c r="E93" s="228"/>
      <c r="F93" s="214"/>
      <c r="G93" s="271"/>
    </row>
    <row r="94" spans="1:7" ht="13.5" thickBot="1">
      <c r="A94" s="269"/>
      <c r="B94" s="272"/>
      <c r="C94" s="226"/>
      <c r="D94" s="227"/>
      <c r="E94" s="228"/>
      <c r="F94" s="214"/>
      <c r="G94" s="271"/>
    </row>
    <row r="95" spans="1:7" ht="13.5" thickBot="1">
      <c r="A95" s="290" t="s">
        <v>372</v>
      </c>
      <c r="B95" s="291" t="s">
        <v>529</v>
      </c>
      <c r="C95" s="292"/>
      <c r="D95" s="293"/>
      <c r="E95" s="294"/>
      <c r="F95" s="295"/>
      <c r="G95" s="296"/>
    </row>
    <row r="96" spans="1:7" ht="13.5" thickBot="1">
      <c r="A96" s="308"/>
      <c r="B96" s="309"/>
      <c r="C96" s="310"/>
      <c r="D96" s="311"/>
      <c r="E96" s="312"/>
      <c r="F96" s="302"/>
      <c r="G96" s="303"/>
    </row>
    <row r="97" spans="1:11">
      <c r="A97" s="224"/>
      <c r="B97" s="313" t="s">
        <v>530</v>
      </c>
      <c r="C97" s="226"/>
      <c r="D97" s="227"/>
      <c r="E97" s="228"/>
      <c r="F97" s="214"/>
      <c r="G97" s="271"/>
    </row>
    <row r="98" spans="1:11" ht="312.75" thickBot="1">
      <c r="A98" s="224"/>
      <c r="B98" s="314" t="s">
        <v>531</v>
      </c>
      <c r="C98" s="226"/>
      <c r="D98" s="227"/>
      <c r="E98" s="228"/>
      <c r="F98" s="214"/>
      <c r="G98" s="271"/>
    </row>
    <row r="99" spans="1:11">
      <c r="A99" s="224"/>
      <c r="B99" s="225"/>
      <c r="C99" s="226"/>
      <c r="D99" s="227"/>
      <c r="E99" s="228"/>
      <c r="F99" s="214"/>
      <c r="G99" s="271"/>
    </row>
    <row r="100" spans="1:11">
      <c r="A100" s="224"/>
      <c r="B100" s="315" t="s">
        <v>532</v>
      </c>
      <c r="C100" s="226"/>
      <c r="D100" s="227"/>
      <c r="E100" s="228"/>
      <c r="F100" s="214"/>
      <c r="G100" s="271"/>
    </row>
    <row r="101" spans="1:11">
      <c r="A101" s="224"/>
      <c r="B101" s="315"/>
      <c r="C101" s="226"/>
      <c r="D101" s="227"/>
      <c r="E101" s="228"/>
      <c r="F101" s="214"/>
      <c r="G101" s="271"/>
    </row>
    <row r="102" spans="1:11">
      <c r="A102" s="281" t="s">
        <v>386</v>
      </c>
      <c r="B102" s="316" t="s">
        <v>533</v>
      </c>
      <c r="C102" s="317" t="s">
        <v>534</v>
      </c>
      <c r="D102" s="205">
        <v>20</v>
      </c>
      <c r="E102" s="178"/>
      <c r="F102" s="214"/>
      <c r="G102" s="271">
        <f>D102*(E102+F102)</f>
        <v>0</v>
      </c>
    </row>
    <row r="103" spans="1:11">
      <c r="A103" s="281" t="s">
        <v>388</v>
      </c>
      <c r="B103" s="316" t="s">
        <v>535</v>
      </c>
      <c r="C103" s="317" t="s">
        <v>534</v>
      </c>
      <c r="D103" s="205">
        <v>20</v>
      </c>
      <c r="E103" s="178"/>
      <c r="F103" s="214"/>
      <c r="G103" s="271">
        <f>D103*(E103+F103)</f>
        <v>0</v>
      </c>
    </row>
    <row r="104" spans="1:11" ht="24">
      <c r="A104" s="281" t="s">
        <v>390</v>
      </c>
      <c r="B104" s="316" t="s">
        <v>536</v>
      </c>
      <c r="C104" s="317" t="s">
        <v>534</v>
      </c>
      <c r="D104" s="318">
        <v>700</v>
      </c>
      <c r="E104" s="178"/>
      <c r="F104" s="214"/>
      <c r="G104" s="271">
        <f t="shared" ref="G104:G127" si="0">D104*(E104+F104)</f>
        <v>0</v>
      </c>
    </row>
    <row r="105" spans="1:11" ht="24">
      <c r="A105" s="281" t="s">
        <v>392</v>
      </c>
      <c r="B105" s="316" t="s">
        <v>537</v>
      </c>
      <c r="C105" s="317" t="s">
        <v>534</v>
      </c>
      <c r="D105" s="318">
        <v>150</v>
      </c>
      <c r="E105" s="178"/>
      <c r="F105" s="214"/>
      <c r="G105" s="271">
        <f t="shared" si="0"/>
        <v>0</v>
      </c>
    </row>
    <row r="106" spans="1:11" ht="24">
      <c r="A106" s="281" t="s">
        <v>394</v>
      </c>
      <c r="B106" s="316" t="s">
        <v>538</v>
      </c>
      <c r="C106" s="317" t="s">
        <v>534</v>
      </c>
      <c r="D106" s="318">
        <v>16</v>
      </c>
      <c r="E106" s="178"/>
      <c r="F106" s="214"/>
      <c r="G106" s="271">
        <f t="shared" si="0"/>
        <v>0</v>
      </c>
    </row>
    <row r="107" spans="1:11" ht="24">
      <c r="A107" s="281" t="s">
        <v>396</v>
      </c>
      <c r="B107" s="316" t="s">
        <v>539</v>
      </c>
      <c r="C107" s="317" t="s">
        <v>534</v>
      </c>
      <c r="D107" s="318">
        <v>200</v>
      </c>
      <c r="E107" s="178"/>
      <c r="F107" s="214"/>
      <c r="G107" s="271">
        <f t="shared" si="0"/>
        <v>0</v>
      </c>
    </row>
    <row r="108" spans="1:11" ht="24">
      <c r="A108" s="281" t="s">
        <v>398</v>
      </c>
      <c r="B108" s="316" t="s">
        <v>540</v>
      </c>
      <c r="C108" s="317" t="s">
        <v>534</v>
      </c>
      <c r="D108" s="318">
        <v>700</v>
      </c>
      <c r="E108" s="178"/>
      <c r="F108" s="214"/>
      <c r="G108" s="271">
        <f t="shared" si="0"/>
        <v>0</v>
      </c>
      <c r="K108" s="319"/>
    </row>
    <row r="109" spans="1:11" ht="24">
      <c r="A109" s="281" t="s">
        <v>409</v>
      </c>
      <c r="B109" s="316" t="s">
        <v>541</v>
      </c>
      <c r="C109" s="317" t="s">
        <v>534</v>
      </c>
      <c r="D109" s="318">
        <v>80</v>
      </c>
      <c r="E109" s="178"/>
      <c r="F109" s="214"/>
      <c r="G109" s="271">
        <f t="shared" si="0"/>
        <v>0</v>
      </c>
    </row>
    <row r="110" spans="1:11" ht="24">
      <c r="A110" s="281" t="s">
        <v>411</v>
      </c>
      <c r="B110" s="316" t="s">
        <v>542</v>
      </c>
      <c r="C110" s="317" t="s">
        <v>534</v>
      </c>
      <c r="D110" s="318">
        <v>20</v>
      </c>
      <c r="E110" s="178"/>
      <c r="F110" s="214"/>
      <c r="G110" s="271">
        <f>D110*(E110+F110)</f>
        <v>0</v>
      </c>
    </row>
    <row r="111" spans="1:11">
      <c r="A111" s="281" t="s">
        <v>413</v>
      </c>
      <c r="B111" s="316" t="s">
        <v>543</v>
      </c>
      <c r="C111" s="317" t="s">
        <v>534</v>
      </c>
      <c r="D111" s="318">
        <v>20</v>
      </c>
      <c r="E111" s="178"/>
      <c r="F111" s="214"/>
      <c r="G111" s="271">
        <f t="shared" ref="G111:G117" si="1">D111*(E111+F111)</f>
        <v>0</v>
      </c>
    </row>
    <row r="112" spans="1:11">
      <c r="A112" s="281" t="s">
        <v>415</v>
      </c>
      <c r="B112" s="316" t="s">
        <v>544</v>
      </c>
      <c r="C112" s="317" t="s">
        <v>534</v>
      </c>
      <c r="D112" s="318">
        <v>100</v>
      </c>
      <c r="E112" s="178"/>
      <c r="F112" s="214"/>
      <c r="G112" s="271">
        <f t="shared" si="1"/>
        <v>0</v>
      </c>
    </row>
    <row r="113" spans="1:10">
      <c r="A113" s="281" t="s">
        <v>417</v>
      </c>
      <c r="B113" s="316" t="s">
        <v>545</v>
      </c>
      <c r="C113" s="317" t="s">
        <v>534</v>
      </c>
      <c r="D113" s="318">
        <v>18</v>
      </c>
      <c r="E113" s="178"/>
      <c r="F113" s="214"/>
      <c r="G113" s="271">
        <f t="shared" si="1"/>
        <v>0</v>
      </c>
    </row>
    <row r="114" spans="1:10">
      <c r="A114" s="281" t="s">
        <v>419</v>
      </c>
      <c r="B114" s="316" t="s">
        <v>546</v>
      </c>
      <c r="C114" s="317" t="s">
        <v>534</v>
      </c>
      <c r="D114" s="318">
        <v>40</v>
      </c>
      <c r="E114" s="178"/>
      <c r="F114" s="214"/>
      <c r="G114" s="271">
        <f t="shared" si="1"/>
        <v>0</v>
      </c>
    </row>
    <row r="115" spans="1:10">
      <c r="A115" s="281" t="s">
        <v>421</v>
      </c>
      <c r="B115" s="316" t="s">
        <v>547</v>
      </c>
      <c r="C115" s="317" t="s">
        <v>534</v>
      </c>
      <c r="D115" s="318">
        <v>100</v>
      </c>
      <c r="E115" s="178"/>
      <c r="F115" s="214"/>
      <c r="G115" s="271">
        <f t="shared" si="1"/>
        <v>0</v>
      </c>
    </row>
    <row r="116" spans="1:10">
      <c r="A116" s="281" t="s">
        <v>548</v>
      </c>
      <c r="B116" s="316" t="s">
        <v>549</v>
      </c>
      <c r="C116" s="317" t="s">
        <v>534</v>
      </c>
      <c r="D116" s="318">
        <v>100</v>
      </c>
      <c r="E116" s="178"/>
      <c r="F116" s="214"/>
      <c r="G116" s="271">
        <f t="shared" si="1"/>
        <v>0</v>
      </c>
    </row>
    <row r="117" spans="1:10">
      <c r="A117" s="281" t="s">
        <v>425</v>
      </c>
      <c r="B117" s="316" t="s">
        <v>550</v>
      </c>
      <c r="C117" s="317" t="s">
        <v>534</v>
      </c>
      <c r="D117" s="318">
        <v>500</v>
      </c>
      <c r="E117" s="178"/>
      <c r="F117" s="214"/>
      <c r="G117" s="271">
        <f t="shared" si="1"/>
        <v>0</v>
      </c>
    </row>
    <row r="118" spans="1:10">
      <c r="A118" s="281" t="s">
        <v>427</v>
      </c>
      <c r="B118" s="316" t="s">
        <v>551</v>
      </c>
      <c r="C118" s="317" t="s">
        <v>534</v>
      </c>
      <c r="D118" s="318">
        <v>20</v>
      </c>
      <c r="E118" s="178"/>
      <c r="F118" s="214"/>
      <c r="G118" s="271">
        <f>D118*(E118+F118)</f>
        <v>0</v>
      </c>
    </row>
    <row r="119" spans="1:10">
      <c r="A119" s="281" t="s">
        <v>552</v>
      </c>
      <c r="B119" s="316" t="s">
        <v>553</v>
      </c>
      <c r="C119" s="317" t="s">
        <v>534</v>
      </c>
      <c r="D119" s="318">
        <v>100</v>
      </c>
      <c r="E119" s="178"/>
      <c r="F119" s="214"/>
      <c r="G119" s="271">
        <f t="shared" si="0"/>
        <v>0</v>
      </c>
    </row>
    <row r="120" spans="1:10">
      <c r="A120" s="281" t="s">
        <v>431</v>
      </c>
      <c r="B120" s="316" t="s">
        <v>554</v>
      </c>
      <c r="C120" s="317" t="s">
        <v>534</v>
      </c>
      <c r="D120" s="318">
        <v>0</v>
      </c>
      <c r="E120" s="178"/>
      <c r="F120" s="214"/>
      <c r="G120" s="271">
        <f t="shared" si="0"/>
        <v>0</v>
      </c>
    </row>
    <row r="121" spans="1:10">
      <c r="A121" s="281" t="s">
        <v>433</v>
      </c>
      <c r="B121" s="316" t="s">
        <v>555</v>
      </c>
      <c r="C121" s="317" t="s">
        <v>534</v>
      </c>
      <c r="D121" s="318">
        <v>550</v>
      </c>
      <c r="E121" s="178"/>
      <c r="F121" s="214"/>
      <c r="G121" s="271">
        <f t="shared" si="0"/>
        <v>0</v>
      </c>
    </row>
    <row r="122" spans="1:10">
      <c r="A122" s="281" t="s">
        <v>435</v>
      </c>
      <c r="B122" s="316" t="s">
        <v>556</v>
      </c>
      <c r="C122" s="317" t="s">
        <v>534</v>
      </c>
      <c r="D122" s="318">
        <v>100</v>
      </c>
      <c r="E122" s="178"/>
      <c r="F122" s="214"/>
      <c r="G122" s="271">
        <f t="shared" si="0"/>
        <v>0</v>
      </c>
    </row>
    <row r="123" spans="1:10">
      <c r="A123" s="281" t="s">
        <v>450</v>
      </c>
      <c r="B123" s="316" t="s">
        <v>557</v>
      </c>
      <c r="C123" s="317" t="s">
        <v>534</v>
      </c>
      <c r="D123" s="318">
        <v>20</v>
      </c>
      <c r="E123" s="178"/>
      <c r="F123" s="214"/>
      <c r="G123" s="271">
        <f>D123*(E123+F123)</f>
        <v>0</v>
      </c>
    </row>
    <row r="124" spans="1:10">
      <c r="A124" s="281" t="s">
        <v>452</v>
      </c>
      <c r="B124" s="316" t="s">
        <v>558</v>
      </c>
      <c r="C124" s="317" t="s">
        <v>534</v>
      </c>
      <c r="D124" s="318">
        <v>100</v>
      </c>
      <c r="E124" s="178"/>
      <c r="F124" s="214"/>
      <c r="G124" s="271">
        <f>D124*(E124+F124)</f>
        <v>0</v>
      </c>
    </row>
    <row r="125" spans="1:10" ht="36">
      <c r="A125" s="281" t="s">
        <v>454</v>
      </c>
      <c r="B125" s="316" t="s">
        <v>559</v>
      </c>
      <c r="C125" s="317" t="s">
        <v>534</v>
      </c>
      <c r="D125" s="318">
        <v>120</v>
      </c>
      <c r="E125" s="178"/>
      <c r="F125" s="214"/>
      <c r="G125" s="271">
        <f t="shared" si="0"/>
        <v>0</v>
      </c>
    </row>
    <row r="126" spans="1:10" ht="36">
      <c r="A126" s="281" t="s">
        <v>456</v>
      </c>
      <c r="B126" s="316" t="s">
        <v>560</v>
      </c>
      <c r="C126" s="317" t="s">
        <v>534</v>
      </c>
      <c r="D126" s="318">
        <v>20</v>
      </c>
      <c r="E126" s="178"/>
      <c r="F126" s="214"/>
      <c r="G126" s="271">
        <f t="shared" si="0"/>
        <v>0</v>
      </c>
    </row>
    <row r="127" spans="1:10" ht="24">
      <c r="A127" s="281" t="s">
        <v>458</v>
      </c>
      <c r="B127" s="316" t="s">
        <v>561</v>
      </c>
      <c r="C127" s="317" t="s">
        <v>477</v>
      </c>
      <c r="D127" s="318">
        <v>3</v>
      </c>
      <c r="E127" s="178"/>
      <c r="F127" s="214"/>
      <c r="G127" s="271">
        <f t="shared" si="0"/>
        <v>0</v>
      </c>
      <c r="J127" s="319"/>
    </row>
    <row r="128" spans="1:10" ht="27.75" customHeight="1">
      <c r="A128" s="305" t="s">
        <v>460</v>
      </c>
      <c r="B128" s="252" t="s">
        <v>562</v>
      </c>
      <c r="C128" s="204" t="s">
        <v>62</v>
      </c>
      <c r="D128" s="205">
        <v>20</v>
      </c>
      <c r="E128" s="213"/>
      <c r="F128" s="214"/>
      <c r="G128" s="271">
        <f>D128*(E128+F128)</f>
        <v>0</v>
      </c>
    </row>
    <row r="129" spans="1:7" ht="12.75" customHeight="1">
      <c r="A129" s="305"/>
      <c r="B129" s="320"/>
      <c r="C129" s="204"/>
      <c r="D129" s="205"/>
      <c r="E129" s="213"/>
      <c r="F129" s="214"/>
      <c r="G129" s="271"/>
    </row>
    <row r="130" spans="1:7" ht="12.75" customHeight="1">
      <c r="A130" s="305" t="s">
        <v>462</v>
      </c>
      <c r="B130" s="321" t="s">
        <v>563</v>
      </c>
      <c r="C130" s="204"/>
      <c r="D130" s="205"/>
      <c r="E130" s="213"/>
      <c r="F130" s="214"/>
      <c r="G130" s="271"/>
    </row>
    <row r="131" spans="1:7" ht="24.75" customHeight="1">
      <c r="A131" s="229"/>
      <c r="B131" s="322" t="s">
        <v>564</v>
      </c>
      <c r="C131" s="204"/>
      <c r="D131" s="205"/>
      <c r="E131" s="213"/>
      <c r="F131" s="214"/>
      <c r="G131" s="271"/>
    </row>
    <row r="132" spans="1:7" ht="49.5" customHeight="1">
      <c r="A132" s="229"/>
      <c r="B132" s="322" t="s">
        <v>565</v>
      </c>
      <c r="C132" s="204"/>
      <c r="D132" s="205"/>
      <c r="E132" s="213"/>
      <c r="F132" s="214"/>
      <c r="G132" s="271"/>
    </row>
    <row r="133" spans="1:7" ht="36.75" customHeight="1">
      <c r="A133" s="229"/>
      <c r="B133" s="322" t="s">
        <v>566</v>
      </c>
      <c r="C133" s="204"/>
      <c r="D133" s="205"/>
      <c r="E133" s="213"/>
      <c r="F133" s="214"/>
      <c r="G133" s="271"/>
    </row>
    <row r="134" spans="1:7" ht="30" customHeight="1">
      <c r="A134" s="229"/>
      <c r="B134" s="322" t="s">
        <v>567</v>
      </c>
      <c r="C134" s="204"/>
      <c r="D134" s="205"/>
      <c r="E134" s="213"/>
      <c r="F134" s="214"/>
      <c r="G134" s="271"/>
    </row>
    <row r="135" spans="1:7" ht="37.5" customHeight="1">
      <c r="A135" s="229"/>
      <c r="B135" s="322" t="s">
        <v>568</v>
      </c>
      <c r="C135" s="204"/>
      <c r="D135" s="205"/>
      <c r="E135" s="213"/>
      <c r="F135" s="214"/>
      <c r="G135" s="271"/>
    </row>
    <row r="136" spans="1:7" ht="26.25" customHeight="1">
      <c r="A136" s="229"/>
      <c r="B136" s="322" t="s">
        <v>569</v>
      </c>
      <c r="C136" s="204"/>
      <c r="D136" s="205"/>
      <c r="E136" s="213"/>
      <c r="F136" s="214"/>
      <c r="G136" s="271"/>
    </row>
    <row r="137" spans="1:7" ht="18" customHeight="1">
      <c r="A137" s="229"/>
      <c r="B137" s="323"/>
      <c r="C137" s="204"/>
      <c r="D137" s="205"/>
      <c r="E137" s="213"/>
      <c r="F137" s="214"/>
      <c r="G137" s="271"/>
    </row>
    <row r="138" spans="1:7" ht="54.75" customHeight="1">
      <c r="A138" s="305"/>
      <c r="B138" s="324" t="s">
        <v>570</v>
      </c>
      <c r="C138" s="178"/>
      <c r="D138" s="325"/>
      <c r="E138" s="178"/>
      <c r="F138" s="239"/>
      <c r="G138" s="178"/>
    </row>
    <row r="139" spans="1:7" ht="12.75" customHeight="1">
      <c r="A139" s="229"/>
      <c r="B139" s="178"/>
      <c r="C139" s="178"/>
      <c r="D139" s="325"/>
      <c r="E139" s="178"/>
      <c r="F139" s="239"/>
      <c r="G139" s="178"/>
    </row>
    <row r="140" spans="1:7" ht="51.75" customHeight="1">
      <c r="A140" s="305" t="s">
        <v>571</v>
      </c>
      <c r="B140" s="324" t="s">
        <v>572</v>
      </c>
      <c r="C140" s="204" t="s">
        <v>62</v>
      </c>
      <c r="D140" s="205">
        <v>1</v>
      </c>
      <c r="E140" s="213"/>
      <c r="F140" s="214"/>
      <c r="G140" s="271">
        <f>D140*(E140+F140)</f>
        <v>0</v>
      </c>
    </row>
    <row r="141" spans="1:7" ht="12.75" customHeight="1">
      <c r="A141" s="305"/>
      <c r="B141" s="252"/>
      <c r="C141" s="204"/>
      <c r="D141" s="205"/>
      <c r="E141" s="213"/>
      <c r="F141" s="214"/>
      <c r="G141" s="271"/>
    </row>
    <row r="142" spans="1:7" ht="79.5" customHeight="1">
      <c r="A142" s="306" t="s">
        <v>573</v>
      </c>
      <c r="B142" s="252" t="s">
        <v>574</v>
      </c>
      <c r="C142" s="204" t="s">
        <v>62</v>
      </c>
      <c r="D142" s="205">
        <v>2</v>
      </c>
      <c r="E142" s="213"/>
      <c r="F142" s="214"/>
      <c r="G142" s="271">
        <f>D142*(E142+F142)</f>
        <v>0</v>
      </c>
    </row>
    <row r="143" spans="1:7" ht="12.75" customHeight="1">
      <c r="A143" s="305"/>
      <c r="B143" s="252"/>
      <c r="C143" s="204"/>
      <c r="D143" s="205"/>
      <c r="E143" s="213"/>
      <c r="F143" s="214"/>
      <c r="G143" s="271"/>
    </row>
    <row r="144" spans="1:7" ht="62.25" customHeight="1">
      <c r="A144" s="306" t="s">
        <v>575</v>
      </c>
      <c r="B144" s="252" t="s">
        <v>576</v>
      </c>
      <c r="C144" s="204" t="s">
        <v>62</v>
      </c>
      <c r="D144" s="205">
        <v>1</v>
      </c>
      <c r="E144" s="213"/>
      <c r="F144" s="214"/>
      <c r="G144" s="271">
        <f>D144*(E144+F144)</f>
        <v>0</v>
      </c>
    </row>
    <row r="145" spans="1:7" ht="12.75" customHeight="1">
      <c r="A145" s="306"/>
      <c r="B145" s="252"/>
      <c r="C145" s="204"/>
      <c r="D145" s="205"/>
      <c r="E145" s="213"/>
      <c r="F145" s="214"/>
      <c r="G145" s="271"/>
    </row>
    <row r="146" spans="1:7" ht="53.25" customHeight="1">
      <c r="A146" s="305" t="s">
        <v>466</v>
      </c>
      <c r="B146" s="252" t="s">
        <v>577</v>
      </c>
      <c r="C146" s="326" t="s">
        <v>62</v>
      </c>
      <c r="D146" s="327">
        <v>1</v>
      </c>
      <c r="E146" s="328"/>
      <c r="F146" s="329"/>
      <c r="G146" s="271">
        <f>D146*(E146+F146)</f>
        <v>0</v>
      </c>
    </row>
    <row r="147" spans="1:7" ht="15" customHeight="1">
      <c r="A147" s="305"/>
      <c r="B147" s="252"/>
      <c r="C147" s="326"/>
      <c r="D147" s="327"/>
      <c r="E147" s="328"/>
      <c r="F147" s="329"/>
      <c r="G147" s="271"/>
    </row>
    <row r="148" spans="1:7" ht="34.5" customHeight="1">
      <c r="A148" s="305" t="s">
        <v>578</v>
      </c>
      <c r="B148" s="252" t="s">
        <v>579</v>
      </c>
      <c r="C148" s="204" t="s">
        <v>62</v>
      </c>
      <c r="D148" s="205">
        <v>1</v>
      </c>
      <c r="E148" s="213"/>
      <c r="F148" s="214"/>
      <c r="G148" s="271">
        <f>D148*(E148+F148)</f>
        <v>0</v>
      </c>
    </row>
    <row r="149" spans="1:7" ht="14.25" customHeight="1">
      <c r="A149" s="305"/>
      <c r="B149" s="252"/>
      <c r="C149" s="204"/>
      <c r="D149" s="205"/>
      <c r="E149" s="213"/>
      <c r="F149" s="214"/>
      <c r="G149" s="271"/>
    </row>
    <row r="150" spans="1:7" ht="52.5" customHeight="1">
      <c r="A150" s="305" t="s">
        <v>580</v>
      </c>
      <c r="B150" s="252" t="s">
        <v>581</v>
      </c>
      <c r="C150" s="204" t="s">
        <v>62</v>
      </c>
      <c r="D150" s="205">
        <v>1</v>
      </c>
      <c r="E150" s="213"/>
      <c r="F150" s="214"/>
      <c r="G150" s="271">
        <f>D150*(E150+F150)</f>
        <v>0</v>
      </c>
    </row>
    <row r="151" spans="1:7" ht="13.5" thickBot="1">
      <c r="A151" s="289"/>
      <c r="B151" s="330"/>
      <c r="C151" s="331"/>
      <c r="D151" s="332"/>
      <c r="E151" s="333"/>
      <c r="F151" s="260"/>
      <c r="G151" s="261"/>
    </row>
    <row r="152" spans="1:7" ht="13.5" thickBot="1">
      <c r="A152" s="307"/>
      <c r="B152" s="283" t="s">
        <v>582</v>
      </c>
      <c r="C152" s="284"/>
      <c r="D152" s="285"/>
      <c r="E152" s="286"/>
      <c r="F152" s="287"/>
      <c r="G152" s="288">
        <f>SUM(G100:G146)</f>
        <v>0</v>
      </c>
    </row>
    <row r="153" spans="1:7">
      <c r="A153" s="269"/>
      <c r="B153" s="270"/>
      <c r="C153" s="226"/>
      <c r="D153" s="227"/>
      <c r="E153" s="228"/>
      <c r="F153" s="214"/>
      <c r="G153" s="271"/>
    </row>
    <row r="154" spans="1:7" ht="13.5" thickBot="1">
      <c r="A154" s="269"/>
      <c r="B154" s="272"/>
      <c r="C154" s="226"/>
      <c r="D154" s="227"/>
      <c r="E154" s="228"/>
      <c r="F154" s="214"/>
      <c r="G154" s="271"/>
    </row>
    <row r="155" spans="1:7" ht="13.5" thickBot="1">
      <c r="A155" s="290" t="s">
        <v>374</v>
      </c>
      <c r="B155" s="291" t="s">
        <v>375</v>
      </c>
      <c r="C155" s="292"/>
      <c r="D155" s="293"/>
      <c r="E155" s="294"/>
      <c r="F155" s="295"/>
      <c r="G155" s="296"/>
    </row>
    <row r="156" spans="1:7">
      <c r="A156" s="308"/>
      <c r="B156" s="309"/>
      <c r="C156" s="310"/>
      <c r="D156" s="311"/>
      <c r="E156" s="312"/>
      <c r="F156" s="302"/>
      <c r="G156" s="303"/>
    </row>
    <row r="157" spans="1:7">
      <c r="A157" s="224"/>
      <c r="B157" s="182" t="s">
        <v>147</v>
      </c>
      <c r="C157" s="226"/>
      <c r="D157" s="227"/>
      <c r="E157" s="228"/>
      <c r="F157" s="214"/>
      <c r="G157" s="271"/>
    </row>
    <row r="158" spans="1:7" ht="4.5" customHeight="1">
      <c r="A158" s="224"/>
      <c r="B158" s="225"/>
      <c r="C158" s="226"/>
      <c r="D158" s="227"/>
      <c r="E158" s="228"/>
      <c r="F158" s="214"/>
      <c r="G158" s="271"/>
    </row>
    <row r="159" spans="1:7" ht="27" customHeight="1">
      <c r="A159" s="224"/>
      <c r="B159" s="334" t="s">
        <v>583</v>
      </c>
      <c r="C159" s="226"/>
      <c r="D159" s="227"/>
      <c r="E159" s="228"/>
      <c r="F159" s="214"/>
      <c r="G159" s="271"/>
    </row>
    <row r="160" spans="1:7">
      <c r="A160" s="305"/>
      <c r="B160" s="252"/>
      <c r="C160" s="204"/>
      <c r="D160" s="205"/>
      <c r="E160" s="213"/>
      <c r="F160" s="214"/>
      <c r="G160" s="271"/>
    </row>
    <row r="161" spans="1:7" ht="36">
      <c r="A161" s="305" t="s">
        <v>386</v>
      </c>
      <c r="B161" s="252" t="s">
        <v>584</v>
      </c>
      <c r="C161" s="204"/>
      <c r="D161" s="205"/>
      <c r="E161" s="213"/>
      <c r="F161" s="214"/>
      <c r="G161" s="271"/>
    </row>
    <row r="162" spans="1:7" ht="24">
      <c r="A162" s="305"/>
      <c r="B162" s="335" t="s">
        <v>585</v>
      </c>
      <c r="C162" s="336" t="s">
        <v>183</v>
      </c>
      <c r="D162" s="276">
        <v>1</v>
      </c>
      <c r="E162" s="213"/>
      <c r="F162" s="214"/>
      <c r="G162" s="271"/>
    </row>
    <row r="163" spans="1:7">
      <c r="A163" s="305"/>
      <c r="B163" s="337" t="s">
        <v>586</v>
      </c>
      <c r="C163" s="336" t="s">
        <v>183</v>
      </c>
      <c r="D163" s="276">
        <v>1</v>
      </c>
      <c r="E163" s="213"/>
      <c r="F163" s="214"/>
      <c r="G163" s="271"/>
    </row>
    <row r="164" spans="1:7">
      <c r="A164" s="305"/>
      <c r="B164" s="320" t="s">
        <v>587</v>
      </c>
      <c r="C164" s="336" t="s">
        <v>183</v>
      </c>
      <c r="D164" s="276">
        <v>1</v>
      </c>
      <c r="E164" s="213"/>
      <c r="F164" s="214"/>
      <c r="G164" s="271"/>
    </row>
    <row r="165" spans="1:7" ht="49.5" customHeight="1">
      <c r="A165" s="305"/>
      <c r="B165" s="320" t="s">
        <v>588</v>
      </c>
      <c r="C165" s="336" t="s">
        <v>183</v>
      </c>
      <c r="D165" s="276">
        <v>1</v>
      </c>
      <c r="E165" s="213"/>
      <c r="F165" s="214"/>
      <c r="G165" s="271"/>
    </row>
    <row r="166" spans="1:7" ht="163.5" customHeight="1">
      <c r="A166" s="305"/>
      <c r="B166" s="338" t="s">
        <v>589</v>
      </c>
      <c r="C166" s="339" t="s">
        <v>183</v>
      </c>
      <c r="D166" s="340">
        <v>1</v>
      </c>
      <c r="E166" s="341"/>
      <c r="F166" s="342"/>
      <c r="G166" s="343"/>
    </row>
    <row r="167" spans="1:7">
      <c r="A167" s="305"/>
      <c r="B167" s="252"/>
      <c r="C167" s="204" t="s">
        <v>62</v>
      </c>
      <c r="D167" s="205">
        <v>1</v>
      </c>
      <c r="E167" s="213"/>
      <c r="F167" s="214"/>
      <c r="G167" s="271">
        <f>D167*(E167+F167)</f>
        <v>0</v>
      </c>
    </row>
    <row r="168" spans="1:7">
      <c r="A168" s="305"/>
      <c r="B168" s="252"/>
      <c r="C168" s="204"/>
      <c r="D168" s="205"/>
      <c r="E168" s="213"/>
      <c r="F168" s="214"/>
      <c r="G168" s="271"/>
    </row>
    <row r="169" spans="1:7" ht="27" customHeight="1">
      <c r="A169" s="305" t="s">
        <v>388</v>
      </c>
      <c r="B169" s="252" t="s">
        <v>590</v>
      </c>
      <c r="C169" s="204" t="s">
        <v>534</v>
      </c>
      <c r="D169" s="205">
        <v>200</v>
      </c>
      <c r="E169" s="213"/>
      <c r="F169" s="214"/>
      <c r="G169" s="271">
        <f>D169*(E169+F169)</f>
        <v>0</v>
      </c>
    </row>
    <row r="170" spans="1:7">
      <c r="A170" s="305"/>
      <c r="B170" s="252"/>
      <c r="C170" s="204"/>
      <c r="D170" s="205"/>
      <c r="E170" s="213"/>
      <c r="F170" s="214"/>
      <c r="G170" s="271"/>
    </row>
    <row r="171" spans="1:7" ht="24">
      <c r="A171" s="305" t="s">
        <v>390</v>
      </c>
      <c r="B171" s="252" t="s">
        <v>591</v>
      </c>
      <c r="C171" s="204" t="s">
        <v>534</v>
      </c>
      <c r="D171" s="205">
        <v>100</v>
      </c>
      <c r="E171" s="213"/>
      <c r="F171" s="214"/>
      <c r="G171" s="271">
        <f>D171*(E171+F171)</f>
        <v>0</v>
      </c>
    </row>
    <row r="172" spans="1:7">
      <c r="A172" s="238"/>
      <c r="B172" s="178"/>
      <c r="C172" s="178"/>
      <c r="D172" s="325"/>
      <c r="E172" s="178"/>
      <c r="F172" s="239"/>
      <c r="G172" s="178"/>
    </row>
    <row r="173" spans="1:7" ht="36">
      <c r="A173" s="305" t="s">
        <v>392</v>
      </c>
      <c r="B173" s="252" t="s">
        <v>592</v>
      </c>
      <c r="C173" s="204" t="s">
        <v>534</v>
      </c>
      <c r="D173" s="205">
        <v>340</v>
      </c>
      <c r="E173" s="213"/>
      <c r="F173" s="214"/>
      <c r="G173" s="271">
        <f>D173*F173</f>
        <v>0</v>
      </c>
    </row>
    <row r="174" spans="1:7">
      <c r="A174" s="305"/>
      <c r="B174" s="252"/>
      <c r="C174" s="226"/>
      <c r="D174" s="227"/>
      <c r="E174" s="228"/>
      <c r="F174" s="214"/>
      <c r="G174" s="271"/>
    </row>
    <row r="175" spans="1:7" ht="27.75" customHeight="1">
      <c r="A175" s="305" t="s">
        <v>394</v>
      </c>
      <c r="B175" s="252" t="s">
        <v>593</v>
      </c>
      <c r="C175" s="204" t="s">
        <v>183</v>
      </c>
      <c r="D175" s="205">
        <v>9</v>
      </c>
      <c r="E175" s="213"/>
      <c r="F175" s="214"/>
      <c r="G175" s="271">
        <f>F175*D175</f>
        <v>0</v>
      </c>
    </row>
    <row r="176" spans="1:7">
      <c r="A176" s="305"/>
      <c r="B176" s="252"/>
      <c r="C176" s="204"/>
      <c r="D176" s="205"/>
      <c r="E176" s="213"/>
      <c r="F176" s="214"/>
      <c r="G176" s="271"/>
    </row>
    <row r="177" spans="1:7" ht="24">
      <c r="A177" s="344" t="s">
        <v>396</v>
      </c>
      <c r="B177" s="242" t="s">
        <v>594</v>
      </c>
      <c r="C177" s="231" t="s">
        <v>183</v>
      </c>
      <c r="D177" s="232">
        <v>15</v>
      </c>
      <c r="E177" s="345"/>
      <c r="F177" s="346"/>
      <c r="G177" s="347">
        <f>F177*D177</f>
        <v>0</v>
      </c>
    </row>
    <row r="178" spans="1:7">
      <c r="A178" s="344"/>
      <c r="B178" s="242"/>
      <c r="C178" s="231"/>
      <c r="D178" s="232"/>
      <c r="E178" s="345"/>
      <c r="F178" s="346"/>
      <c r="G178" s="347"/>
    </row>
    <row r="179" spans="1:7" ht="36">
      <c r="A179" s="344" t="s">
        <v>398</v>
      </c>
      <c r="B179" s="242" t="s">
        <v>595</v>
      </c>
      <c r="C179" s="231" t="s">
        <v>62</v>
      </c>
      <c r="D179" s="232">
        <v>2</v>
      </c>
      <c r="E179" s="345"/>
      <c r="F179" s="346"/>
      <c r="G179" s="347">
        <f>F179*D179</f>
        <v>0</v>
      </c>
    </row>
    <row r="180" spans="1:7">
      <c r="A180" s="344"/>
      <c r="B180" s="242"/>
      <c r="C180" s="231"/>
      <c r="D180" s="232"/>
      <c r="E180" s="345"/>
      <c r="F180" s="346"/>
      <c r="G180" s="347"/>
    </row>
    <row r="181" spans="1:7">
      <c r="A181" s="344"/>
      <c r="B181" s="182" t="s">
        <v>596</v>
      </c>
      <c r="C181" s="231"/>
      <c r="D181" s="232"/>
      <c r="E181" s="345"/>
      <c r="F181" s="346"/>
      <c r="G181" s="347"/>
    </row>
    <row r="182" spans="1:7" ht="24">
      <c r="A182" s="344" t="s">
        <v>409</v>
      </c>
      <c r="B182" s="242" t="s">
        <v>597</v>
      </c>
      <c r="C182" s="231" t="s">
        <v>62</v>
      </c>
      <c r="D182" s="232">
        <v>1</v>
      </c>
      <c r="E182" s="345"/>
      <c r="F182" s="346"/>
      <c r="G182" s="347">
        <f>F182*D182</f>
        <v>0</v>
      </c>
    </row>
    <row r="183" spans="1:7">
      <c r="A183" s="344"/>
      <c r="B183" s="242"/>
      <c r="C183" s="231"/>
      <c r="D183" s="232"/>
      <c r="E183" s="345"/>
      <c r="F183" s="346"/>
      <c r="G183" s="347"/>
    </row>
    <row r="184" spans="1:7" ht="36">
      <c r="A184" s="344" t="s">
        <v>411</v>
      </c>
      <c r="B184" s="242" t="s">
        <v>598</v>
      </c>
      <c r="C184" s="231" t="s">
        <v>534</v>
      </c>
      <c r="D184" s="232">
        <v>7</v>
      </c>
      <c r="E184" s="345"/>
      <c r="F184" s="346"/>
      <c r="G184" s="347">
        <f>F184*D184</f>
        <v>0</v>
      </c>
    </row>
    <row r="185" spans="1:7">
      <c r="A185" s="344"/>
      <c r="B185" s="242"/>
      <c r="C185" s="231"/>
      <c r="D185" s="232"/>
      <c r="E185" s="345"/>
      <c r="F185" s="346"/>
      <c r="G185" s="347"/>
    </row>
    <row r="186" spans="1:7">
      <c r="A186" s="344"/>
      <c r="B186" s="182" t="s">
        <v>599</v>
      </c>
      <c r="C186" s="231"/>
      <c r="D186" s="232"/>
      <c r="E186" s="345"/>
      <c r="F186" s="346"/>
      <c r="G186" s="347"/>
    </row>
    <row r="187" spans="1:7" ht="36">
      <c r="A187" s="344" t="s">
        <v>413</v>
      </c>
      <c r="B187" s="242" t="s">
        <v>600</v>
      </c>
      <c r="C187" s="231" t="s">
        <v>62</v>
      </c>
      <c r="D187" s="232">
        <v>3</v>
      </c>
      <c r="E187" s="345"/>
      <c r="F187" s="346"/>
      <c r="G187" s="347">
        <f>F187*D187</f>
        <v>0</v>
      </c>
    </row>
    <row r="188" spans="1:7">
      <c r="A188" s="344"/>
      <c r="B188" s="242"/>
      <c r="C188" s="231"/>
      <c r="D188" s="232"/>
      <c r="E188" s="345"/>
      <c r="F188" s="346"/>
      <c r="G188" s="347"/>
    </row>
    <row r="189" spans="1:7" ht="36">
      <c r="A189" s="344" t="s">
        <v>415</v>
      </c>
      <c r="B189" s="242" t="s">
        <v>601</v>
      </c>
      <c r="C189" s="231" t="s">
        <v>62</v>
      </c>
      <c r="D189" s="232">
        <v>3</v>
      </c>
      <c r="E189" s="345"/>
      <c r="F189" s="346"/>
      <c r="G189" s="347">
        <f>F189*D189</f>
        <v>0</v>
      </c>
    </row>
    <row r="190" spans="1:7">
      <c r="A190" s="344"/>
      <c r="B190" s="242"/>
      <c r="C190" s="231"/>
      <c r="D190" s="232"/>
      <c r="E190" s="345"/>
      <c r="F190" s="346"/>
      <c r="G190" s="347"/>
    </row>
    <row r="191" spans="1:7">
      <c r="A191" s="305"/>
      <c r="B191" s="182" t="s">
        <v>602</v>
      </c>
      <c r="C191" s="204"/>
      <c r="D191" s="205"/>
      <c r="E191" s="213"/>
      <c r="F191" s="214"/>
      <c r="G191" s="271"/>
    </row>
    <row r="192" spans="1:7">
      <c r="A192" s="305"/>
      <c r="B192" s="182"/>
      <c r="C192" s="204"/>
      <c r="D192" s="205"/>
      <c r="E192" s="213"/>
      <c r="F192" s="214"/>
      <c r="G192" s="271"/>
    </row>
    <row r="193" spans="1:7" ht="36">
      <c r="A193" s="305" t="s">
        <v>417</v>
      </c>
      <c r="B193" s="252" t="s">
        <v>603</v>
      </c>
      <c r="C193" s="231" t="s">
        <v>62</v>
      </c>
      <c r="D193" s="232">
        <v>5</v>
      </c>
      <c r="E193" s="345"/>
      <c r="F193" s="346"/>
      <c r="G193" s="347">
        <f>F193*D193</f>
        <v>0</v>
      </c>
    </row>
    <row r="194" spans="1:7">
      <c r="A194" s="305"/>
      <c r="B194" s="252"/>
      <c r="C194" s="204"/>
      <c r="D194" s="205"/>
      <c r="E194" s="213"/>
      <c r="F194" s="214"/>
      <c r="G194" s="271"/>
    </row>
    <row r="195" spans="1:7" ht="36">
      <c r="A195" s="305" t="s">
        <v>419</v>
      </c>
      <c r="B195" s="252" t="s">
        <v>604</v>
      </c>
      <c r="C195" s="231" t="s">
        <v>534</v>
      </c>
      <c r="D195" s="232">
        <v>55</v>
      </c>
      <c r="E195" s="345"/>
      <c r="F195" s="346"/>
      <c r="G195" s="347">
        <f>F195*D195</f>
        <v>0</v>
      </c>
    </row>
    <row r="196" spans="1:7">
      <c r="A196" s="305"/>
      <c r="B196" s="252"/>
      <c r="C196" s="231"/>
      <c r="D196" s="232"/>
      <c r="E196" s="345"/>
      <c r="F196" s="346"/>
      <c r="G196" s="347"/>
    </row>
    <row r="197" spans="1:7" ht="24">
      <c r="A197" s="305" t="s">
        <v>421</v>
      </c>
      <c r="B197" s="252" t="s">
        <v>605</v>
      </c>
      <c r="C197" s="231" t="s">
        <v>62</v>
      </c>
      <c r="D197" s="232">
        <v>1</v>
      </c>
      <c r="E197" s="345"/>
      <c r="F197" s="346"/>
      <c r="G197" s="347">
        <f>F197*D197</f>
        <v>0</v>
      </c>
    </row>
    <row r="198" spans="1:7" ht="13.5" thickBot="1">
      <c r="A198" s="269"/>
      <c r="B198" s="270"/>
      <c r="C198" s="226"/>
      <c r="D198" s="227"/>
      <c r="E198" s="228"/>
      <c r="F198" s="214"/>
      <c r="G198" s="271"/>
    </row>
    <row r="199" spans="1:7" ht="13.5" thickBot="1">
      <c r="A199" s="348"/>
      <c r="B199" s="349" t="s">
        <v>606</v>
      </c>
      <c r="C199" s="350"/>
      <c r="D199" s="351"/>
      <c r="E199" s="352"/>
      <c r="F199" s="353"/>
      <c r="G199" s="354">
        <f>SUM(G160:G193)</f>
        <v>0</v>
      </c>
    </row>
    <row r="200" spans="1:7">
      <c r="A200" s="269"/>
      <c r="B200" s="270"/>
      <c r="C200" s="226"/>
      <c r="D200" s="227"/>
      <c r="E200" s="228"/>
      <c r="F200" s="214"/>
      <c r="G200" s="271"/>
    </row>
    <row r="201" spans="1:7" ht="13.5" thickBot="1">
      <c r="A201" s="269"/>
      <c r="B201" s="270"/>
      <c r="C201" s="226"/>
      <c r="D201" s="227"/>
      <c r="E201" s="228"/>
      <c r="F201" s="214"/>
      <c r="G201" s="271"/>
    </row>
    <row r="202" spans="1:7" ht="13.5" thickBot="1">
      <c r="A202" s="355" t="s">
        <v>376</v>
      </c>
      <c r="B202" s="356" t="s">
        <v>377</v>
      </c>
      <c r="C202" s="350"/>
      <c r="D202" s="351"/>
      <c r="E202" s="352"/>
      <c r="F202" s="353"/>
      <c r="G202" s="357"/>
    </row>
    <row r="203" spans="1:7">
      <c r="A203" s="269"/>
      <c r="B203" s="270"/>
      <c r="C203" s="226"/>
      <c r="D203" s="227"/>
      <c r="E203" s="228"/>
      <c r="F203" s="214"/>
      <c r="G203" s="271"/>
    </row>
    <row r="204" spans="1:7" ht="24">
      <c r="A204" s="269"/>
      <c r="B204" s="252" t="s">
        <v>607</v>
      </c>
      <c r="C204" s="226"/>
      <c r="D204" s="227"/>
      <c r="E204" s="228"/>
      <c r="F204" s="214"/>
      <c r="G204" s="271"/>
    </row>
    <row r="205" spans="1:7">
      <c r="A205" s="269"/>
      <c r="B205" s="270"/>
      <c r="C205" s="226"/>
      <c r="D205" s="227"/>
      <c r="E205" s="228"/>
      <c r="F205" s="214"/>
      <c r="G205" s="271"/>
    </row>
    <row r="206" spans="1:7" ht="60">
      <c r="A206" s="358" t="s">
        <v>386</v>
      </c>
      <c r="B206" s="359" t="s">
        <v>608</v>
      </c>
      <c r="C206" s="360" t="s">
        <v>183</v>
      </c>
      <c r="D206" s="361">
        <v>10</v>
      </c>
      <c r="E206" s="228"/>
      <c r="F206" s="214"/>
      <c r="G206" s="271">
        <f t="shared" ref="G206:G223" si="2">D206*(E206+F206)</f>
        <v>0</v>
      </c>
    </row>
    <row r="207" spans="1:7" ht="60">
      <c r="A207" s="358" t="s">
        <v>388</v>
      </c>
      <c r="B207" s="359" t="s">
        <v>609</v>
      </c>
      <c r="C207" s="360" t="s">
        <v>183</v>
      </c>
      <c r="D207" s="361">
        <v>1</v>
      </c>
      <c r="E207" s="228"/>
      <c r="F207" s="214"/>
      <c r="G207" s="271">
        <f>D207*(E207+F207)</f>
        <v>0</v>
      </c>
    </row>
    <row r="208" spans="1:7" ht="24">
      <c r="A208" s="358" t="s">
        <v>390</v>
      </c>
      <c r="B208" s="362" t="s">
        <v>610</v>
      </c>
      <c r="C208" s="360" t="s">
        <v>183</v>
      </c>
      <c r="D208" s="361">
        <v>11</v>
      </c>
      <c r="E208" s="228"/>
      <c r="F208" s="214"/>
      <c r="G208" s="271">
        <f t="shared" si="2"/>
        <v>0</v>
      </c>
    </row>
    <row r="209" spans="1:7" ht="36">
      <c r="A209" s="358" t="s">
        <v>392</v>
      </c>
      <c r="B209" s="362" t="s">
        <v>611</v>
      </c>
      <c r="C209" s="360" t="s">
        <v>183</v>
      </c>
      <c r="D209" s="361">
        <v>3</v>
      </c>
      <c r="E209" s="228"/>
      <c r="F209" s="214"/>
      <c r="G209" s="271">
        <f t="shared" si="2"/>
        <v>0</v>
      </c>
    </row>
    <row r="210" spans="1:7">
      <c r="A210" s="358" t="s">
        <v>394</v>
      </c>
      <c r="B210" s="363" t="s">
        <v>612</v>
      </c>
      <c r="C210" s="360" t="s">
        <v>183</v>
      </c>
      <c r="D210" s="361">
        <v>3</v>
      </c>
      <c r="E210" s="228"/>
      <c r="F210" s="214"/>
      <c r="G210" s="271">
        <f t="shared" si="2"/>
        <v>0</v>
      </c>
    </row>
    <row r="211" spans="1:7">
      <c r="A211" s="358" t="s">
        <v>396</v>
      </c>
      <c r="B211" s="275" t="s">
        <v>613</v>
      </c>
      <c r="C211" s="360" t="s">
        <v>183</v>
      </c>
      <c r="D211" s="364">
        <v>11</v>
      </c>
      <c r="E211" s="228"/>
      <c r="F211" s="214"/>
      <c r="G211" s="271">
        <f t="shared" si="2"/>
        <v>0</v>
      </c>
    </row>
    <row r="212" spans="1:7" ht="36">
      <c r="A212" s="358" t="s">
        <v>398</v>
      </c>
      <c r="B212" s="365" t="s">
        <v>614</v>
      </c>
      <c r="C212" s="360" t="s">
        <v>534</v>
      </c>
      <c r="D212" s="364">
        <v>110</v>
      </c>
      <c r="E212" s="228"/>
      <c r="F212" s="214"/>
      <c r="G212" s="271">
        <f t="shared" si="2"/>
        <v>0</v>
      </c>
    </row>
    <row r="213" spans="1:7" ht="15" customHeight="1">
      <c r="A213" s="358" t="s">
        <v>409</v>
      </c>
      <c r="B213" s="316" t="s">
        <v>536</v>
      </c>
      <c r="C213" s="317" t="s">
        <v>534</v>
      </c>
      <c r="D213" s="366">
        <v>90</v>
      </c>
      <c r="E213" s="228"/>
      <c r="F213" s="214"/>
      <c r="G213" s="271">
        <f>D213*(E213+F213)</f>
        <v>0</v>
      </c>
    </row>
    <row r="214" spans="1:7" ht="15" customHeight="1">
      <c r="A214" s="281" t="s">
        <v>411</v>
      </c>
      <c r="B214" s="316" t="s">
        <v>542</v>
      </c>
      <c r="C214" s="317" t="s">
        <v>534</v>
      </c>
      <c r="D214" s="318">
        <v>20</v>
      </c>
      <c r="E214" s="178"/>
      <c r="F214" s="214"/>
      <c r="G214" s="271">
        <f>D214*(E214+F214)</f>
        <v>0</v>
      </c>
    </row>
    <row r="215" spans="1:7" ht="24">
      <c r="A215" s="358" t="s">
        <v>413</v>
      </c>
      <c r="B215" s="367" t="s">
        <v>615</v>
      </c>
      <c r="C215" s="360" t="s">
        <v>616</v>
      </c>
      <c r="D215" s="364">
        <v>2</v>
      </c>
      <c r="E215" s="228"/>
      <c r="F215" s="214"/>
      <c r="G215" s="271">
        <f t="shared" si="2"/>
        <v>0</v>
      </c>
    </row>
    <row r="216" spans="1:7" ht="24">
      <c r="A216" s="358" t="s">
        <v>415</v>
      </c>
      <c r="B216" s="275" t="s">
        <v>617</v>
      </c>
      <c r="C216" s="360" t="s">
        <v>616</v>
      </c>
      <c r="D216" s="364">
        <v>1</v>
      </c>
      <c r="E216" s="228"/>
      <c r="F216" s="214"/>
      <c r="G216" s="271">
        <f t="shared" si="2"/>
        <v>0</v>
      </c>
    </row>
    <row r="217" spans="1:7">
      <c r="A217" s="358" t="s">
        <v>417</v>
      </c>
      <c r="B217" s="368" t="s">
        <v>618</v>
      </c>
      <c r="C217" s="360" t="s">
        <v>183</v>
      </c>
      <c r="D217" s="366">
        <v>11</v>
      </c>
      <c r="E217" s="228"/>
      <c r="F217" s="214"/>
      <c r="G217" s="271">
        <f t="shared" si="2"/>
        <v>0</v>
      </c>
    </row>
    <row r="218" spans="1:7">
      <c r="A218" s="358" t="s">
        <v>419</v>
      </c>
      <c r="B218" s="368" t="s">
        <v>619</v>
      </c>
      <c r="C218" s="360" t="s">
        <v>183</v>
      </c>
      <c r="D218" s="364">
        <v>3</v>
      </c>
      <c r="E218" s="228"/>
      <c r="F218" s="214"/>
      <c r="G218" s="271">
        <f t="shared" si="2"/>
        <v>0</v>
      </c>
    </row>
    <row r="219" spans="1:7">
      <c r="A219" s="358" t="s">
        <v>421</v>
      </c>
      <c r="B219" s="275" t="s">
        <v>620</v>
      </c>
      <c r="C219" s="360" t="s">
        <v>183</v>
      </c>
      <c r="D219" s="364">
        <v>14</v>
      </c>
      <c r="E219" s="228"/>
      <c r="F219" s="214"/>
      <c r="G219" s="271">
        <f t="shared" si="2"/>
        <v>0</v>
      </c>
    </row>
    <row r="220" spans="1:7" ht="24">
      <c r="A220" s="358" t="s">
        <v>548</v>
      </c>
      <c r="B220" s="275" t="s">
        <v>621</v>
      </c>
      <c r="C220" s="360" t="s">
        <v>616</v>
      </c>
      <c r="D220" s="364">
        <v>1</v>
      </c>
      <c r="E220" s="228"/>
      <c r="F220" s="214"/>
      <c r="G220" s="271">
        <f t="shared" si="2"/>
        <v>0</v>
      </c>
    </row>
    <row r="221" spans="1:7" ht="24">
      <c r="A221" s="358" t="s">
        <v>425</v>
      </c>
      <c r="B221" s="275" t="s">
        <v>622</v>
      </c>
      <c r="C221" s="360" t="s">
        <v>616</v>
      </c>
      <c r="D221" s="364">
        <v>1</v>
      </c>
      <c r="E221" s="228"/>
      <c r="F221" s="214"/>
      <c r="G221" s="271">
        <f t="shared" si="2"/>
        <v>0</v>
      </c>
    </row>
    <row r="222" spans="1:7" ht="36">
      <c r="A222" s="358" t="s">
        <v>427</v>
      </c>
      <c r="B222" s="367" t="s">
        <v>623</v>
      </c>
      <c r="C222" s="360" t="s">
        <v>616</v>
      </c>
      <c r="D222" s="364">
        <v>1</v>
      </c>
      <c r="E222" s="228"/>
      <c r="F222" s="214"/>
      <c r="G222" s="271">
        <f t="shared" si="2"/>
        <v>0</v>
      </c>
    </row>
    <row r="223" spans="1:7">
      <c r="A223" s="358" t="s">
        <v>552</v>
      </c>
      <c r="B223" s="367" t="s">
        <v>624</v>
      </c>
      <c r="C223" s="360" t="s">
        <v>616</v>
      </c>
      <c r="D223" s="364">
        <v>1</v>
      </c>
      <c r="E223" s="228"/>
      <c r="F223" s="214"/>
      <c r="G223" s="271">
        <f t="shared" si="2"/>
        <v>0</v>
      </c>
    </row>
    <row r="224" spans="1:7" ht="13.5" thickBot="1">
      <c r="A224" s="269"/>
      <c r="B224" s="270"/>
      <c r="C224" s="226"/>
      <c r="D224" s="227"/>
      <c r="E224" s="228"/>
      <c r="F224" s="214"/>
      <c r="G224" s="271"/>
    </row>
    <row r="225" spans="1:7" ht="13.5" thickBot="1">
      <c r="A225" s="348"/>
      <c r="B225" s="349" t="s">
        <v>625</v>
      </c>
      <c r="C225" s="350"/>
      <c r="D225" s="351"/>
      <c r="E225" s="352"/>
      <c r="F225" s="353"/>
      <c r="G225" s="354">
        <f>SUM(G204:G223)</f>
        <v>0</v>
      </c>
    </row>
    <row r="226" spans="1:7">
      <c r="A226" s="269"/>
      <c r="B226" s="270"/>
      <c r="C226" s="226"/>
      <c r="D226" s="227"/>
      <c r="E226" s="228"/>
      <c r="F226" s="214"/>
      <c r="G226" s="271"/>
    </row>
    <row r="227" spans="1:7" ht="13.5" thickBot="1">
      <c r="A227" s="369"/>
      <c r="B227" s="370"/>
      <c r="C227" s="371"/>
      <c r="D227" s="372"/>
      <c r="E227" s="373"/>
      <c r="F227" s="214"/>
      <c r="G227" s="271"/>
    </row>
    <row r="228" spans="1:7" ht="13.5" thickBot="1">
      <c r="A228" s="374" t="s">
        <v>378</v>
      </c>
      <c r="B228" s="218" t="s">
        <v>379</v>
      </c>
      <c r="C228" s="375"/>
      <c r="D228" s="376"/>
      <c r="E228" s="377"/>
      <c r="F228" s="378"/>
      <c r="G228" s="379"/>
    </row>
    <row r="229" spans="1:7">
      <c r="A229" s="380"/>
      <c r="B229" s="298"/>
      <c r="C229" s="381"/>
      <c r="D229" s="382"/>
      <c r="E229" s="383"/>
      <c r="F229" s="384"/>
      <c r="G229" s="385"/>
    </row>
    <row r="230" spans="1:7">
      <c r="A230" s="305"/>
      <c r="B230" s="386" t="s">
        <v>626</v>
      </c>
      <c r="C230" s="336"/>
      <c r="D230" s="276"/>
      <c r="E230" s="387"/>
      <c r="G230" s="389"/>
    </row>
    <row r="231" spans="1:7">
      <c r="A231" s="390"/>
      <c r="B231" s="391" t="s">
        <v>627</v>
      </c>
      <c r="C231" s="390"/>
      <c r="D231" s="392"/>
      <c r="E231" s="393"/>
      <c r="F231" s="394"/>
      <c r="G231" s="389"/>
    </row>
    <row r="232" spans="1:7" ht="65.25" customHeight="1">
      <c r="A232" s="229"/>
      <c r="B232" s="252" t="s">
        <v>628</v>
      </c>
      <c r="C232" s="281" t="s">
        <v>477</v>
      </c>
      <c r="D232" s="395">
        <v>85</v>
      </c>
      <c r="E232" s="244"/>
      <c r="F232" s="396"/>
      <c r="G232" s="397">
        <f>F232*D232</f>
        <v>0</v>
      </c>
    </row>
    <row r="233" spans="1:7" ht="52.5" customHeight="1">
      <c r="A233" s="229"/>
      <c r="B233" s="252" t="s">
        <v>629</v>
      </c>
      <c r="C233" s="281" t="s">
        <v>477</v>
      </c>
      <c r="D233" s="395">
        <v>4</v>
      </c>
      <c r="E233" s="244"/>
      <c r="F233" s="396"/>
      <c r="G233" s="398">
        <f>F233*D233</f>
        <v>0</v>
      </c>
    </row>
    <row r="234" spans="1:7">
      <c r="A234" s="229"/>
      <c r="B234" s="391" t="s">
        <v>630</v>
      </c>
      <c r="C234" s="390"/>
      <c r="D234" s="392"/>
      <c r="E234" s="178"/>
      <c r="F234" s="399"/>
      <c r="G234" s="400"/>
    </row>
    <row r="235" spans="1:7" ht="72">
      <c r="A235" s="229"/>
      <c r="B235" s="242" t="s">
        <v>631</v>
      </c>
      <c r="C235" s="281" t="s">
        <v>477</v>
      </c>
      <c r="D235" s="395">
        <v>12</v>
      </c>
      <c r="E235" s="244"/>
      <c r="F235" s="396"/>
      <c r="G235" s="397">
        <f>F235*D235</f>
        <v>0</v>
      </c>
    </row>
    <row r="236" spans="1:7" ht="25.5">
      <c r="A236" s="229"/>
      <c r="B236" s="391" t="s">
        <v>632</v>
      </c>
      <c r="C236" s="390"/>
      <c r="D236" s="392"/>
      <c r="E236" s="178"/>
      <c r="F236" s="399"/>
      <c r="G236" s="400"/>
    </row>
    <row r="237" spans="1:7" ht="51" customHeight="1">
      <c r="A237" s="229"/>
      <c r="B237" s="252" t="s">
        <v>633</v>
      </c>
      <c r="C237" s="281" t="s">
        <v>477</v>
      </c>
      <c r="D237" s="395">
        <v>18</v>
      </c>
      <c r="E237" s="244"/>
      <c r="F237" s="396"/>
      <c r="G237" s="397">
        <f>D237*F237</f>
        <v>0</v>
      </c>
    </row>
    <row r="238" spans="1:7" ht="51.75" customHeight="1">
      <c r="A238" s="229"/>
      <c r="B238" s="252" t="s">
        <v>634</v>
      </c>
      <c r="C238" s="281" t="s">
        <v>477</v>
      </c>
      <c r="D238" s="395">
        <v>4</v>
      </c>
      <c r="E238" s="244"/>
      <c r="F238" s="396"/>
      <c r="G238" s="397">
        <f>D238*F238</f>
        <v>0</v>
      </c>
    </row>
    <row r="239" spans="1:7" ht="52.5" customHeight="1">
      <c r="A239" s="229"/>
      <c r="B239" s="252" t="s">
        <v>635</v>
      </c>
      <c r="C239" s="281" t="s">
        <v>534</v>
      </c>
      <c r="D239" s="395">
        <v>120</v>
      </c>
      <c r="E239" s="244"/>
      <c r="F239" s="396"/>
      <c r="G239" s="397">
        <f>F239*D239</f>
        <v>0</v>
      </c>
    </row>
    <row r="240" spans="1:7" ht="6" customHeight="1" thickBot="1">
      <c r="A240" s="255"/>
      <c r="B240" s="282"/>
      <c r="C240" s="401"/>
      <c r="D240" s="402"/>
      <c r="E240" s="403"/>
      <c r="G240" s="404"/>
    </row>
    <row r="241" spans="1:7" ht="13.5" thickBot="1">
      <c r="A241" s="262"/>
      <c r="B241" s="263" t="s">
        <v>636</v>
      </c>
      <c r="C241" s="375"/>
      <c r="D241" s="376"/>
      <c r="E241" s="377"/>
      <c r="F241" s="378"/>
      <c r="G241" s="405">
        <f>SUM(G232:G239)</f>
        <v>0</v>
      </c>
    </row>
    <row r="242" spans="1:7">
      <c r="A242" s="305"/>
      <c r="B242" s="386"/>
      <c r="C242" s="336"/>
      <c r="D242" s="276"/>
      <c r="E242" s="387"/>
      <c r="G242" s="389"/>
    </row>
    <row r="243" spans="1:7" ht="13.5" thickBot="1">
      <c r="A243" s="305"/>
      <c r="B243" s="386"/>
      <c r="C243" s="336"/>
      <c r="D243" s="276"/>
      <c r="E243" s="387"/>
      <c r="G243" s="389"/>
    </row>
    <row r="244" spans="1:7" ht="13.5" thickBot="1">
      <c r="A244" s="290" t="s">
        <v>380</v>
      </c>
      <c r="B244" s="291" t="s">
        <v>381</v>
      </c>
      <c r="C244" s="292"/>
      <c r="D244" s="293"/>
      <c r="E244" s="294"/>
      <c r="F244" s="295"/>
      <c r="G244" s="296"/>
    </row>
    <row r="245" spans="1:7">
      <c r="A245" s="297"/>
      <c r="B245" s="298"/>
      <c r="C245" s="299"/>
      <c r="D245" s="300"/>
      <c r="E245" s="301"/>
      <c r="F245" s="302"/>
      <c r="G245" s="303"/>
    </row>
    <row r="246" spans="1:7" ht="27.75" customHeight="1">
      <c r="A246" s="305" t="s">
        <v>386</v>
      </c>
      <c r="B246" s="406" t="s">
        <v>637</v>
      </c>
      <c r="C246" s="204" t="s">
        <v>62</v>
      </c>
      <c r="D246" s="205">
        <v>1</v>
      </c>
      <c r="E246" s="213"/>
      <c r="F246" s="214"/>
      <c r="G246" s="271">
        <f>D246*(E246+F246)</f>
        <v>0</v>
      </c>
    </row>
    <row r="247" spans="1:7">
      <c r="A247" s="216"/>
      <c r="B247" s="182"/>
      <c r="C247" s="204"/>
      <c r="D247" s="205"/>
      <c r="E247" s="213"/>
      <c r="F247" s="214"/>
      <c r="G247" s="271"/>
    </row>
    <row r="248" spans="1:7">
      <c r="A248" s="305" t="s">
        <v>388</v>
      </c>
      <c r="B248" s="406" t="s">
        <v>638</v>
      </c>
      <c r="C248" s="204" t="s">
        <v>62</v>
      </c>
      <c r="D248" s="205">
        <v>1</v>
      </c>
      <c r="E248" s="213"/>
      <c r="F248" s="214"/>
      <c r="G248" s="271">
        <f>D248*(E248+F248)</f>
        <v>0</v>
      </c>
    </row>
    <row r="249" spans="1:7">
      <c r="A249" s="216"/>
      <c r="B249" s="182"/>
      <c r="C249" s="204"/>
      <c r="D249" s="205"/>
      <c r="E249" s="213"/>
      <c r="F249" s="214"/>
      <c r="G249" s="271"/>
    </row>
    <row r="250" spans="1:7">
      <c r="A250" s="211" t="s">
        <v>390</v>
      </c>
      <c r="B250" s="252" t="s">
        <v>639</v>
      </c>
      <c r="C250" s="204" t="s">
        <v>62</v>
      </c>
      <c r="D250" s="205">
        <v>1</v>
      </c>
      <c r="E250" s="213"/>
      <c r="F250" s="214"/>
      <c r="G250" s="271">
        <f>D250*(E250+F250)</f>
        <v>0</v>
      </c>
    </row>
    <row r="251" spans="1:7">
      <c r="A251" s="216"/>
      <c r="B251" s="182"/>
      <c r="C251" s="204"/>
      <c r="D251" s="205"/>
      <c r="E251" s="213"/>
      <c r="F251" s="214"/>
      <c r="G251" s="271"/>
    </row>
    <row r="252" spans="1:7">
      <c r="A252" s="211" t="s">
        <v>392</v>
      </c>
      <c r="B252" s="252" t="s">
        <v>640</v>
      </c>
      <c r="C252" s="204" t="s">
        <v>62</v>
      </c>
      <c r="D252" s="205">
        <v>1</v>
      </c>
      <c r="E252" s="213"/>
      <c r="F252" s="214"/>
      <c r="G252" s="271">
        <f>D252*(E252+F252)</f>
        <v>0</v>
      </c>
    </row>
    <row r="253" spans="1:7">
      <c r="A253" s="211"/>
      <c r="B253" s="252"/>
      <c r="C253" s="204"/>
      <c r="D253" s="205"/>
      <c r="E253" s="213"/>
      <c r="F253" s="214"/>
      <c r="G253" s="271"/>
    </row>
    <row r="254" spans="1:7">
      <c r="A254" s="211" t="s">
        <v>394</v>
      </c>
      <c r="B254" s="252" t="s">
        <v>641</v>
      </c>
      <c r="C254" s="204" t="s">
        <v>62</v>
      </c>
      <c r="D254" s="205">
        <v>1</v>
      </c>
      <c r="E254" s="213"/>
      <c r="F254" s="214"/>
      <c r="G254" s="271">
        <f>D254*(E254+F254)</f>
        <v>0</v>
      </c>
    </row>
    <row r="255" spans="1:7" ht="13.5" thickBot="1">
      <c r="A255" s="255"/>
      <c r="B255" s="282"/>
      <c r="C255" s="257"/>
      <c r="D255" s="258"/>
      <c r="E255" s="259"/>
      <c r="F255" s="260"/>
      <c r="G255" s="261"/>
    </row>
    <row r="256" spans="1:7" ht="13.5" thickBot="1">
      <c r="A256" s="307"/>
      <c r="B256" s="283" t="s">
        <v>642</v>
      </c>
      <c r="C256" s="284"/>
      <c r="D256" s="285"/>
      <c r="E256" s="286"/>
      <c r="F256" s="287"/>
      <c r="G256" s="288">
        <f>SUM(G245:G252)</f>
        <v>0</v>
      </c>
    </row>
    <row r="257" spans="1:7">
      <c r="A257" s="269"/>
      <c r="B257" s="270"/>
      <c r="C257" s="226"/>
      <c r="D257" s="227"/>
      <c r="E257" s="228"/>
      <c r="F257" s="214"/>
      <c r="G257" s="271"/>
    </row>
    <row r="258" spans="1:7" ht="13.5" thickBot="1">
      <c r="A258" s="305"/>
      <c r="B258" s="386"/>
      <c r="C258" s="204"/>
      <c r="D258" s="205"/>
      <c r="E258" s="213"/>
      <c r="F258" s="214"/>
      <c r="G258" s="271"/>
    </row>
    <row r="259" spans="1:7" ht="15.75" thickBot="1">
      <c r="A259" s="217"/>
      <c r="B259" s="407" t="s">
        <v>643</v>
      </c>
      <c r="C259" s="264"/>
      <c r="D259" s="265"/>
      <c r="E259" s="266"/>
      <c r="F259" s="267"/>
      <c r="G259" s="274"/>
    </row>
    <row r="260" spans="1:7">
      <c r="A260" s="297"/>
      <c r="B260" s="298"/>
      <c r="C260" s="299"/>
      <c r="D260" s="300"/>
      <c r="E260" s="301"/>
      <c r="F260" s="302"/>
      <c r="G260" s="303"/>
    </row>
    <row r="261" spans="1:7">
      <c r="A261" s="181" t="s">
        <v>367</v>
      </c>
      <c r="B261" s="182" t="s">
        <v>368</v>
      </c>
      <c r="C261" s="408"/>
      <c r="D261" s="409"/>
      <c r="E261" s="410"/>
      <c r="F261" s="411"/>
      <c r="G261" s="183">
        <f>G35</f>
        <v>0</v>
      </c>
    </row>
    <row r="262" spans="1:7">
      <c r="A262" s="184" t="s">
        <v>369</v>
      </c>
      <c r="B262" s="182" t="s">
        <v>370</v>
      </c>
      <c r="C262" s="408"/>
      <c r="D262" s="409"/>
      <c r="E262" s="410"/>
      <c r="F262" s="411"/>
      <c r="G262" s="183">
        <f>G57</f>
        <v>0</v>
      </c>
    </row>
    <row r="263" spans="1:7">
      <c r="A263" s="184" t="s">
        <v>290</v>
      </c>
      <c r="B263" s="182" t="s">
        <v>371</v>
      </c>
      <c r="C263" s="408"/>
      <c r="D263" s="409"/>
      <c r="E263" s="410"/>
      <c r="F263" s="411"/>
      <c r="G263" s="183">
        <f>G92</f>
        <v>0</v>
      </c>
    </row>
    <row r="264" spans="1:7">
      <c r="A264" s="184" t="s">
        <v>372</v>
      </c>
      <c r="B264" s="182" t="s">
        <v>373</v>
      </c>
      <c r="C264" s="408"/>
      <c r="D264" s="409"/>
      <c r="E264" s="410"/>
      <c r="F264" s="411"/>
      <c r="G264" s="183">
        <f>G152</f>
        <v>0</v>
      </c>
    </row>
    <row r="265" spans="1:7">
      <c r="A265" s="184" t="s">
        <v>374</v>
      </c>
      <c r="B265" s="182" t="s">
        <v>375</v>
      </c>
      <c r="C265" s="408"/>
      <c r="D265" s="409"/>
      <c r="E265" s="410"/>
      <c r="F265" s="411"/>
      <c r="G265" s="183">
        <f>G199</f>
        <v>0</v>
      </c>
    </row>
    <row r="266" spans="1:7">
      <c r="A266" s="184" t="s">
        <v>376</v>
      </c>
      <c r="B266" s="182" t="s">
        <v>377</v>
      </c>
      <c r="C266" s="408"/>
      <c r="D266" s="409"/>
      <c r="E266" s="410"/>
      <c r="F266" s="411"/>
      <c r="G266" s="183">
        <f>G225</f>
        <v>0</v>
      </c>
    </row>
    <row r="267" spans="1:7">
      <c r="A267" s="184" t="s">
        <v>378</v>
      </c>
      <c r="B267" s="182" t="s">
        <v>379</v>
      </c>
      <c r="C267" s="408"/>
      <c r="D267" s="409"/>
      <c r="E267" s="410"/>
      <c r="F267" s="411"/>
      <c r="G267" s="183">
        <f>G241</f>
        <v>0</v>
      </c>
    </row>
    <row r="268" spans="1:7">
      <c r="A268" s="184" t="s">
        <v>380</v>
      </c>
      <c r="B268" s="182" t="s">
        <v>381</v>
      </c>
      <c r="C268" s="408"/>
      <c r="D268" s="409"/>
      <c r="E268" s="410"/>
      <c r="F268" s="411"/>
      <c r="G268" s="183">
        <f>G256</f>
        <v>0</v>
      </c>
    </row>
    <row r="269" spans="1:7" ht="13.5" thickBot="1">
      <c r="A269" s="412"/>
      <c r="B269" s="282"/>
      <c r="C269" s="257"/>
      <c r="D269" s="205"/>
      <c r="E269" s="259"/>
      <c r="F269" s="260"/>
      <c r="G269" s="261"/>
    </row>
    <row r="270" spans="1:7" ht="13.5" thickBot="1">
      <c r="A270" s="413"/>
      <c r="B270" s="414" t="s">
        <v>644</v>
      </c>
      <c r="C270" s="264"/>
      <c r="D270" s="265"/>
      <c r="E270" s="266"/>
      <c r="F270" s="267"/>
      <c r="G270" s="268">
        <f>SUM(G261:G269)</f>
        <v>0</v>
      </c>
    </row>
    <row r="271" spans="1:7">
      <c r="A271" s="202"/>
      <c r="B271" s="203"/>
      <c r="C271" s="204"/>
      <c r="D271" s="205"/>
      <c r="E271" s="213"/>
      <c r="F271" s="214"/>
      <c r="G271" s="208"/>
    </row>
    <row r="272" spans="1:7">
      <c r="A272" s="202"/>
      <c r="B272" s="203"/>
      <c r="C272" s="204"/>
      <c r="D272" s="205"/>
      <c r="E272" s="213"/>
      <c r="F272" s="214"/>
      <c r="G272" s="208"/>
    </row>
    <row r="273" spans="1:7">
      <c r="A273" s="202"/>
      <c r="B273" s="203"/>
      <c r="C273" s="204"/>
      <c r="D273" s="205"/>
      <c r="E273" s="213"/>
      <c r="F273" s="415"/>
      <c r="G273" s="208"/>
    </row>
    <row r="303" spans="2:4">
      <c r="B303" s="421"/>
      <c r="C303" s="422"/>
      <c r="D303" s="423"/>
    </row>
    <row r="305" spans="1:2">
      <c r="A305" s="424"/>
      <c r="B305" s="421"/>
    </row>
    <row r="306" spans="1:2">
      <c r="B306" s="421"/>
    </row>
    <row r="308" spans="1:2">
      <c r="A308" s="424"/>
    </row>
    <row r="309" spans="1:2">
      <c r="B309" s="421"/>
    </row>
    <row r="313" spans="1:2">
      <c r="A313" s="424"/>
    </row>
    <row r="314" spans="1:2">
      <c r="A314" s="424"/>
    </row>
    <row r="315" spans="1:2">
      <c r="A315" s="424"/>
    </row>
    <row r="316" spans="1:2">
      <c r="A316" s="424"/>
    </row>
    <row r="320" spans="1:2">
      <c r="A320" s="424"/>
    </row>
    <row r="321" spans="1:1">
      <c r="A321" s="424"/>
    </row>
    <row r="322" spans="1:1">
      <c r="A322" s="424"/>
    </row>
    <row r="378" spans="1:4">
      <c r="B378" s="421"/>
      <c r="C378" s="422"/>
      <c r="D378" s="423"/>
    </row>
    <row r="380" spans="1:4">
      <c r="A380" s="424"/>
      <c r="B380" s="421"/>
    </row>
    <row r="381" spans="1:4">
      <c r="B381" s="421"/>
    </row>
    <row r="383" spans="1:4">
      <c r="A383" s="424"/>
    </row>
    <row r="384" spans="1:4">
      <c r="B384" s="421"/>
    </row>
    <row r="388" spans="1:1">
      <c r="A388" s="424"/>
    </row>
    <row r="389" spans="1:1">
      <c r="A389" s="424"/>
    </row>
    <row r="390" spans="1:1">
      <c r="A390" s="424"/>
    </row>
    <row r="391" spans="1:1">
      <c r="A391" s="424"/>
    </row>
    <row r="395" spans="1:1">
      <c r="A395" s="424"/>
    </row>
    <row r="396" spans="1:1">
      <c r="A396" s="424"/>
    </row>
    <row r="397" spans="1:1">
      <c r="A397" s="424"/>
    </row>
  </sheetData>
  <sheetProtection selectLockedCells="1" selectUnlockedCells="1"/>
  <mergeCells count="6">
    <mergeCell ref="G2:G3"/>
    <mergeCell ref="A2:A3"/>
    <mergeCell ref="B2:B3"/>
    <mergeCell ref="C2:C3"/>
    <mergeCell ref="D2:D3"/>
    <mergeCell ref="E2:F2"/>
  </mergeCells>
  <pageMargins left="1.17" right="0.75" top="0.7" bottom="0.59" header="0.51" footer="0.2"/>
  <pageSetup scale="45" orientation="portrait" r:id="rId1"/>
  <headerFooter scaleWithDoc="0" alignWithMargins="0">
    <oddFooter>&amp;R&amp;P</oddFooter>
  </headerFooter>
  <rowBreaks count="3" manualBreakCount="3">
    <brk id="37" max="6" man="1"/>
    <brk id="154" max="6" man="1"/>
    <brk id="190"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D9486-DE94-445F-AB72-5F4794BB52BD}">
  <dimension ref="A1:F601"/>
  <sheetViews>
    <sheetView showWhiteSpace="0" view="pageBreakPreview" zoomScaleNormal="100" zoomScaleSheetLayoutView="100" workbookViewId="0">
      <selection activeCell="I590" sqref="I590"/>
    </sheetView>
  </sheetViews>
  <sheetFormatPr defaultColWidth="9.140625" defaultRowHeight="12.75"/>
  <cols>
    <col min="1" max="1" width="6.5703125" style="431" customWidth="1"/>
    <col min="2" max="2" width="51" style="431" customWidth="1"/>
    <col min="3" max="3" width="6" style="431" customWidth="1"/>
    <col min="4" max="4" width="5.28515625" style="431" customWidth="1"/>
    <col min="5" max="5" width="8.85546875" style="901" customWidth="1"/>
    <col min="6" max="6" width="13.28515625" style="901" customWidth="1"/>
    <col min="7" max="16384" width="9.140625" style="431"/>
  </cols>
  <sheetData>
    <row r="1" spans="1:6">
      <c r="A1" s="425" t="s">
        <v>652</v>
      </c>
      <c r="B1" s="426"/>
      <c r="C1" s="427"/>
      <c r="D1" s="428"/>
      <c r="E1" s="429"/>
      <c r="F1" s="430"/>
    </row>
    <row r="2" spans="1:6">
      <c r="A2" s="432" t="s">
        <v>653</v>
      </c>
      <c r="B2" s="433"/>
      <c r="C2" s="434"/>
      <c r="D2" s="435"/>
      <c r="E2" s="436"/>
      <c r="F2" s="436"/>
    </row>
    <row r="3" spans="1:6">
      <c r="A3" s="437"/>
      <c r="B3" s="438"/>
      <c r="C3" s="439"/>
      <c r="D3" s="440"/>
      <c r="E3" s="441"/>
      <c r="F3" s="441"/>
    </row>
    <row r="4" spans="1:6" s="447" customFormat="1" ht="27">
      <c r="A4" s="442" t="s">
        <v>654</v>
      </c>
      <c r="B4" s="443" t="s">
        <v>655</v>
      </c>
      <c r="C4" s="444" t="s">
        <v>656</v>
      </c>
      <c r="D4" s="445" t="s">
        <v>657</v>
      </c>
      <c r="E4" s="446" t="s">
        <v>658</v>
      </c>
      <c r="F4" s="446" t="s">
        <v>659</v>
      </c>
    </row>
    <row r="5" spans="1:6" s="440" customFormat="1" ht="11.25">
      <c r="A5" s="448"/>
      <c r="B5" s="449"/>
      <c r="C5" s="450"/>
      <c r="D5" s="451"/>
      <c r="E5" s="452"/>
      <c r="F5" s="452"/>
    </row>
    <row r="6" spans="1:6" s="459" customFormat="1" ht="18">
      <c r="A6" s="453"/>
      <c r="B6" s="454" t="s">
        <v>660</v>
      </c>
      <c r="C6" s="455"/>
      <c r="D6" s="456"/>
      <c r="E6" s="457"/>
      <c r="F6" s="458"/>
    </row>
    <row r="7" spans="1:6" s="466" customFormat="1" ht="15.75">
      <c r="A7" s="460"/>
      <c r="B7" s="461" t="s">
        <v>661</v>
      </c>
      <c r="C7" s="462"/>
      <c r="D7" s="463"/>
      <c r="E7" s="464"/>
      <c r="F7" s="465"/>
    </row>
    <row r="8" spans="1:6" s="466" customFormat="1" ht="15.75">
      <c r="A8" s="467"/>
      <c r="B8" s="468"/>
      <c r="C8" s="469"/>
      <c r="D8" s="470"/>
      <c r="E8" s="471"/>
      <c r="F8" s="472"/>
    </row>
    <row r="9" spans="1:6" s="466" customFormat="1" ht="27">
      <c r="A9" s="473" t="s">
        <v>662</v>
      </c>
      <c r="B9" s="474"/>
      <c r="C9" s="474"/>
      <c r="D9" s="474"/>
      <c r="E9" s="475"/>
      <c r="F9" s="476"/>
    </row>
    <row r="10" spans="1:6" s="479" customFormat="1" ht="12.75" customHeight="1">
      <c r="A10" s="477" t="s">
        <v>386</v>
      </c>
      <c r="B10" s="923" t="s">
        <v>663</v>
      </c>
      <c r="C10" s="923"/>
      <c r="D10" s="923"/>
      <c r="E10" s="923"/>
      <c r="F10" s="478"/>
    </row>
    <row r="11" spans="1:6" s="479" customFormat="1" ht="37.5" customHeight="1">
      <c r="A11" s="477" t="s">
        <v>388</v>
      </c>
      <c r="B11" s="923" t="s">
        <v>664</v>
      </c>
      <c r="C11" s="923"/>
      <c r="D11" s="923"/>
      <c r="E11" s="923"/>
      <c r="F11" s="478"/>
    </row>
    <row r="12" spans="1:6" s="479" customFormat="1" ht="61.5" customHeight="1">
      <c r="A12" s="477" t="s">
        <v>390</v>
      </c>
      <c r="B12" s="923" t="s">
        <v>665</v>
      </c>
      <c r="C12" s="923"/>
      <c r="D12" s="923"/>
      <c r="E12" s="923"/>
      <c r="F12" s="478"/>
    </row>
    <row r="13" spans="1:6" s="479" customFormat="1" ht="30.75" customHeight="1">
      <c r="A13" s="477" t="s">
        <v>392</v>
      </c>
      <c r="B13" s="923" t="s">
        <v>666</v>
      </c>
      <c r="C13" s="923"/>
      <c r="D13" s="923"/>
      <c r="E13" s="923"/>
      <c r="F13" s="478"/>
    </row>
    <row r="14" spans="1:6" s="479" customFormat="1">
      <c r="A14" s="477" t="s">
        <v>394</v>
      </c>
      <c r="B14" s="923" t="s">
        <v>667</v>
      </c>
      <c r="C14" s="923"/>
      <c r="D14" s="923"/>
      <c r="E14" s="923"/>
      <c r="F14" s="478"/>
    </row>
    <row r="15" spans="1:6" s="479" customFormat="1">
      <c r="A15" s="477" t="s">
        <v>396</v>
      </c>
      <c r="B15" s="923" t="s">
        <v>668</v>
      </c>
      <c r="C15" s="923"/>
      <c r="D15" s="923"/>
      <c r="E15" s="923"/>
      <c r="F15" s="478"/>
    </row>
    <row r="16" spans="1:6" s="479" customFormat="1" ht="25.5" customHeight="1">
      <c r="A16" s="477" t="s">
        <v>398</v>
      </c>
      <c r="B16" s="923" t="s">
        <v>669</v>
      </c>
      <c r="C16" s="923"/>
      <c r="D16" s="923"/>
      <c r="E16" s="923"/>
      <c r="F16" s="478"/>
    </row>
    <row r="17" spans="1:6" s="479" customFormat="1" ht="28.5" customHeight="1">
      <c r="A17" s="477" t="s">
        <v>409</v>
      </c>
      <c r="B17" s="924" t="s">
        <v>670</v>
      </c>
      <c r="C17" s="924"/>
      <c r="D17" s="924"/>
      <c r="E17" s="924"/>
      <c r="F17" s="478"/>
    </row>
    <row r="18" spans="1:6" s="479" customFormat="1" ht="27" customHeight="1">
      <c r="A18" s="477" t="s">
        <v>411</v>
      </c>
      <c r="B18" s="924" t="s">
        <v>671</v>
      </c>
      <c r="C18" s="924"/>
      <c r="D18" s="924"/>
      <c r="E18" s="924"/>
      <c r="F18" s="478"/>
    </row>
    <row r="19" spans="1:6" s="479" customFormat="1" ht="25.5" customHeight="1">
      <c r="A19" s="477" t="s">
        <v>413</v>
      </c>
      <c r="B19" s="924" t="s">
        <v>672</v>
      </c>
      <c r="C19" s="924"/>
      <c r="D19" s="924"/>
      <c r="E19" s="924"/>
      <c r="F19" s="478"/>
    </row>
    <row r="20" spans="1:6" s="479" customFormat="1" ht="26.25" customHeight="1">
      <c r="A20" s="480" t="s">
        <v>415</v>
      </c>
      <c r="B20" s="924" t="s">
        <v>673</v>
      </c>
      <c r="C20" s="924"/>
      <c r="D20" s="924"/>
      <c r="E20" s="924"/>
      <c r="F20" s="478"/>
    </row>
    <row r="21" spans="1:6" s="479" customFormat="1" ht="12.75" customHeight="1">
      <c r="A21" s="480" t="s">
        <v>417</v>
      </c>
      <c r="B21" s="924" t="s">
        <v>674</v>
      </c>
      <c r="C21" s="924"/>
      <c r="D21" s="924"/>
      <c r="E21" s="924"/>
      <c r="F21" s="478"/>
    </row>
    <row r="22" spans="1:6" s="479" customFormat="1" ht="12.75" customHeight="1">
      <c r="A22" s="480" t="s">
        <v>419</v>
      </c>
      <c r="B22" s="923" t="s">
        <v>675</v>
      </c>
      <c r="C22" s="923"/>
      <c r="D22" s="923"/>
      <c r="E22" s="923"/>
      <c r="F22" s="478"/>
    </row>
    <row r="23" spans="1:6" s="479" customFormat="1" ht="38.25" customHeight="1">
      <c r="A23" s="480" t="s">
        <v>421</v>
      </c>
      <c r="B23" s="924" t="s">
        <v>676</v>
      </c>
      <c r="C23" s="924"/>
      <c r="D23" s="924"/>
      <c r="E23" s="924"/>
      <c r="F23" s="478"/>
    </row>
    <row r="24" spans="1:6" s="479" customFormat="1" ht="12.75" customHeight="1">
      <c r="A24" s="480" t="s">
        <v>548</v>
      </c>
      <c r="B24" s="923" t="s">
        <v>677</v>
      </c>
      <c r="C24" s="923"/>
      <c r="D24" s="923"/>
      <c r="E24" s="923"/>
      <c r="F24" s="478"/>
    </row>
    <row r="25" spans="1:6" s="479" customFormat="1">
      <c r="A25" s="481"/>
      <c r="B25" s="482"/>
      <c r="C25" s="482"/>
      <c r="D25" s="482"/>
      <c r="E25" s="483"/>
      <c r="F25" s="478"/>
    </row>
    <row r="26" spans="1:6" s="479" customFormat="1">
      <c r="A26" s="484"/>
      <c r="B26" s="482" t="s">
        <v>678</v>
      </c>
      <c r="C26" s="482"/>
      <c r="D26" s="482"/>
      <c r="E26" s="483"/>
      <c r="F26" s="478"/>
    </row>
    <row r="27" spans="1:6" s="466" customFormat="1">
      <c r="A27" s="484"/>
      <c r="B27" s="485"/>
      <c r="C27" s="485"/>
      <c r="D27" s="485"/>
      <c r="E27" s="486"/>
      <c r="F27" s="487"/>
    </row>
    <row r="28" spans="1:6" s="466" customFormat="1">
      <c r="A28" s="484"/>
      <c r="B28" s="485"/>
      <c r="C28" s="485"/>
      <c r="D28" s="485"/>
      <c r="E28" s="486"/>
      <c r="F28" s="487"/>
    </row>
    <row r="29" spans="1:6" s="466" customFormat="1">
      <c r="A29" s="484"/>
      <c r="B29" s="485"/>
      <c r="C29" s="485"/>
      <c r="D29" s="485"/>
      <c r="E29" s="486"/>
      <c r="F29" s="487"/>
    </row>
    <row r="30" spans="1:6" s="466" customFormat="1">
      <c r="A30" s="484"/>
      <c r="B30" s="485"/>
      <c r="C30" s="485"/>
      <c r="D30" s="485"/>
      <c r="E30" s="486"/>
      <c r="F30" s="487"/>
    </row>
    <row r="31" spans="1:6" s="466" customFormat="1">
      <c r="A31" s="484"/>
      <c r="B31" s="485"/>
      <c r="C31" s="485"/>
      <c r="D31" s="485"/>
      <c r="E31" s="486"/>
      <c r="F31" s="487"/>
    </row>
    <row r="32" spans="1:6" s="466" customFormat="1">
      <c r="A32" s="484"/>
      <c r="B32" s="485"/>
      <c r="C32" s="485"/>
      <c r="D32" s="485"/>
      <c r="E32" s="486"/>
      <c r="F32" s="487"/>
    </row>
    <row r="33" spans="1:6" s="466" customFormat="1">
      <c r="A33" s="484"/>
      <c r="B33" s="485"/>
      <c r="C33" s="485"/>
      <c r="D33" s="485"/>
      <c r="E33" s="486"/>
      <c r="F33" s="487"/>
    </row>
    <row r="34" spans="1:6" s="466" customFormat="1">
      <c r="A34" s="484"/>
      <c r="B34" s="485"/>
      <c r="C34" s="485"/>
      <c r="D34" s="485"/>
      <c r="E34" s="486"/>
      <c r="F34" s="487"/>
    </row>
    <row r="35" spans="1:6" s="466" customFormat="1">
      <c r="A35" s="484"/>
      <c r="B35" s="485"/>
      <c r="C35" s="485"/>
      <c r="D35" s="485"/>
      <c r="E35" s="486"/>
      <c r="F35" s="487"/>
    </row>
    <row r="36" spans="1:6" s="466" customFormat="1">
      <c r="A36" s="484"/>
      <c r="B36" s="485"/>
      <c r="C36" s="485"/>
      <c r="D36" s="485"/>
      <c r="E36" s="486"/>
      <c r="F36" s="487"/>
    </row>
    <row r="37" spans="1:6" s="466" customFormat="1">
      <c r="A37" s="484"/>
      <c r="B37" s="485"/>
      <c r="C37" s="485"/>
      <c r="D37" s="485"/>
      <c r="E37" s="486"/>
      <c r="F37" s="487"/>
    </row>
    <row r="38" spans="1:6" s="466" customFormat="1">
      <c r="A38" s="484"/>
      <c r="B38" s="485"/>
      <c r="C38" s="485"/>
      <c r="D38" s="485"/>
      <c r="E38" s="486"/>
      <c r="F38" s="487"/>
    </row>
    <row r="39" spans="1:6" s="466" customFormat="1">
      <c r="A39" s="484"/>
      <c r="B39" s="485"/>
      <c r="C39" s="485"/>
      <c r="D39" s="485"/>
      <c r="E39" s="486"/>
      <c r="F39" s="487"/>
    </row>
    <row r="40" spans="1:6" s="466" customFormat="1">
      <c r="A40" s="484"/>
      <c r="B40" s="485"/>
      <c r="C40" s="485"/>
      <c r="D40" s="485"/>
      <c r="E40" s="486"/>
      <c r="F40" s="487"/>
    </row>
    <row r="41" spans="1:6" s="466" customFormat="1">
      <c r="A41" s="484"/>
      <c r="B41" s="485"/>
      <c r="C41" s="485"/>
      <c r="D41" s="485"/>
      <c r="E41" s="486"/>
      <c r="F41" s="487"/>
    </row>
    <row r="42" spans="1:6" s="488" customFormat="1">
      <c r="A42" s="484"/>
      <c r="B42" s="485"/>
      <c r="C42" s="485"/>
      <c r="D42" s="485"/>
      <c r="E42" s="486"/>
      <c r="F42" s="487"/>
    </row>
    <row r="43" spans="1:6" s="488" customFormat="1">
      <c r="A43" s="489"/>
      <c r="B43" s="490"/>
      <c r="C43" s="490"/>
      <c r="D43" s="490"/>
      <c r="E43" s="491"/>
      <c r="F43" s="492"/>
    </row>
    <row r="44" spans="1:6" s="488" customFormat="1" ht="15">
      <c r="A44" s="493"/>
      <c r="B44" s="494" t="s">
        <v>679</v>
      </c>
      <c r="C44" s="495"/>
      <c r="D44" s="496"/>
      <c r="E44" s="497"/>
      <c r="F44" s="498"/>
    </row>
    <row r="45" spans="1:6" s="488" customFormat="1">
      <c r="A45" s="499"/>
      <c r="B45" s="500"/>
      <c r="C45" s="501"/>
      <c r="D45" s="502"/>
      <c r="E45" s="503"/>
      <c r="F45" s="504"/>
    </row>
    <row r="46" spans="1:6" s="488" customFormat="1" ht="128.25" customHeight="1">
      <c r="A46" s="505" t="s">
        <v>680</v>
      </c>
      <c r="B46" s="506" t="s">
        <v>681</v>
      </c>
      <c r="C46" s="507" t="s">
        <v>62</v>
      </c>
      <c r="D46" s="508">
        <v>3</v>
      </c>
      <c r="E46" s="509">
        <v>0</v>
      </c>
      <c r="F46" s="510">
        <f>E46*D46</f>
        <v>0</v>
      </c>
    </row>
    <row r="47" spans="1:6">
      <c r="A47" s="505"/>
      <c r="B47" s="506"/>
      <c r="C47" s="507"/>
      <c r="D47" s="508"/>
      <c r="E47" s="509"/>
      <c r="F47" s="510"/>
    </row>
    <row r="48" spans="1:6" s="488" customFormat="1" ht="63.75">
      <c r="A48" s="511" t="s">
        <v>682</v>
      </c>
      <c r="B48" s="512" t="s">
        <v>683</v>
      </c>
      <c r="C48" s="507" t="s">
        <v>477</v>
      </c>
      <c r="D48" s="508">
        <v>3</v>
      </c>
      <c r="E48" s="513">
        <v>0</v>
      </c>
      <c r="F48" s="514">
        <f>E48*D48</f>
        <v>0</v>
      </c>
    </row>
    <row r="49" spans="1:6" s="488" customFormat="1">
      <c r="A49" s="505"/>
      <c r="B49" s="515"/>
      <c r="C49" s="507"/>
      <c r="D49" s="508"/>
      <c r="E49" s="509"/>
      <c r="F49" s="510"/>
    </row>
    <row r="50" spans="1:6" s="488" customFormat="1" ht="153">
      <c r="A50" s="505" t="s">
        <v>684</v>
      </c>
      <c r="B50" s="506" t="s">
        <v>685</v>
      </c>
      <c r="C50" s="507" t="s">
        <v>62</v>
      </c>
      <c r="D50" s="508">
        <v>2</v>
      </c>
      <c r="E50" s="509">
        <v>0</v>
      </c>
      <c r="F50" s="510">
        <f>E50*D50</f>
        <v>0</v>
      </c>
    </row>
    <row r="51" spans="1:6" s="488" customFormat="1" ht="25.5">
      <c r="A51" s="505"/>
      <c r="B51" s="506" t="s">
        <v>686</v>
      </c>
      <c r="C51" s="507"/>
      <c r="D51" s="508"/>
      <c r="E51" s="509"/>
      <c r="F51" s="510"/>
    </row>
    <row r="52" spans="1:6">
      <c r="A52" s="516"/>
      <c r="B52" s="517"/>
      <c r="C52" s="508"/>
      <c r="D52" s="508"/>
      <c r="E52" s="518"/>
      <c r="F52" s="519"/>
    </row>
    <row r="53" spans="1:6" ht="51">
      <c r="A53" s="516" t="s">
        <v>687</v>
      </c>
      <c r="B53" s="520" t="s">
        <v>688</v>
      </c>
      <c r="C53" s="508" t="s">
        <v>477</v>
      </c>
      <c r="D53" s="508">
        <v>1</v>
      </c>
      <c r="E53" s="518">
        <v>0</v>
      </c>
      <c r="F53" s="519">
        <f>SUM(D53*E53)</f>
        <v>0</v>
      </c>
    </row>
    <row r="54" spans="1:6">
      <c r="A54" s="521"/>
      <c r="B54" s="522"/>
      <c r="C54" s="523"/>
      <c r="D54" s="508"/>
      <c r="E54" s="518"/>
      <c r="F54" s="519"/>
    </row>
    <row r="55" spans="1:6" ht="38.25">
      <c r="A55" s="516" t="s">
        <v>689</v>
      </c>
      <c r="B55" s="520" t="s">
        <v>690</v>
      </c>
      <c r="C55" s="508" t="s">
        <v>477</v>
      </c>
      <c r="D55" s="508">
        <v>1</v>
      </c>
      <c r="E55" s="518">
        <v>0</v>
      </c>
      <c r="F55" s="519">
        <f>SUM(D55*E55)</f>
        <v>0</v>
      </c>
    </row>
    <row r="56" spans="1:6">
      <c r="A56" s="505"/>
      <c r="B56" s="524"/>
      <c r="C56" s="508"/>
      <c r="D56" s="508"/>
      <c r="E56" s="509"/>
      <c r="F56" s="519"/>
    </row>
    <row r="57" spans="1:6" ht="51">
      <c r="A57" s="505" t="s">
        <v>691</v>
      </c>
      <c r="B57" s="525" t="s">
        <v>692</v>
      </c>
      <c r="C57" s="526"/>
      <c r="D57" s="508"/>
      <c r="E57" s="527"/>
      <c r="F57" s="528"/>
    </row>
    <row r="58" spans="1:6">
      <c r="A58" s="505"/>
      <c r="B58" s="529" t="s">
        <v>693</v>
      </c>
      <c r="C58" s="526" t="s">
        <v>534</v>
      </c>
      <c r="D58" s="526">
        <v>22</v>
      </c>
      <c r="E58" s="509">
        <v>0</v>
      </c>
      <c r="F58" s="528">
        <f>E58*D58</f>
        <v>0</v>
      </c>
    </row>
    <row r="59" spans="1:6">
      <c r="A59" s="505"/>
      <c r="B59" s="529"/>
      <c r="C59" s="530"/>
      <c r="D59" s="526"/>
      <c r="E59" s="518"/>
      <c r="F59" s="519"/>
    </row>
    <row r="60" spans="1:6" ht="63.75">
      <c r="A60" s="511" t="s">
        <v>694</v>
      </c>
      <c r="B60" s="531" t="s">
        <v>695</v>
      </c>
      <c r="C60" s="532"/>
      <c r="D60" s="533"/>
      <c r="E60" s="527"/>
      <c r="F60" s="528"/>
    </row>
    <row r="61" spans="1:6">
      <c r="A61" s="505"/>
      <c r="B61" s="531" t="s">
        <v>696</v>
      </c>
      <c r="C61" s="507" t="s">
        <v>534</v>
      </c>
      <c r="D61" s="508">
        <v>68</v>
      </c>
      <c r="E61" s="527">
        <v>0</v>
      </c>
      <c r="F61" s="534">
        <f t="shared" ref="F61:F62" si="0">E61*D61</f>
        <v>0</v>
      </c>
    </row>
    <row r="62" spans="1:6">
      <c r="A62" s="505"/>
      <c r="B62" s="531" t="s">
        <v>697</v>
      </c>
      <c r="C62" s="535" t="s">
        <v>534</v>
      </c>
      <c r="D62" s="535">
        <v>53</v>
      </c>
      <c r="E62" s="536">
        <v>0</v>
      </c>
      <c r="F62" s="534">
        <f t="shared" si="0"/>
        <v>0</v>
      </c>
    </row>
    <row r="63" spans="1:6">
      <c r="A63" s="537"/>
      <c r="B63" s="531"/>
      <c r="C63" s="538"/>
      <c r="D63" s="538"/>
      <c r="E63" s="539"/>
      <c r="F63" s="540"/>
    </row>
    <row r="64" spans="1:6" ht="63.75">
      <c r="A64" s="511" t="s">
        <v>698</v>
      </c>
      <c r="B64" s="541" t="s">
        <v>699</v>
      </c>
      <c r="C64" s="523"/>
      <c r="D64" s="542"/>
      <c r="E64" s="527"/>
      <c r="F64" s="528"/>
    </row>
    <row r="65" spans="1:6">
      <c r="A65" s="511"/>
      <c r="B65" s="531" t="s">
        <v>700</v>
      </c>
      <c r="C65" s="507" t="s">
        <v>534</v>
      </c>
      <c r="D65" s="508">
        <v>8</v>
      </c>
      <c r="E65" s="527">
        <v>0</v>
      </c>
      <c r="F65" s="534">
        <f t="shared" ref="F65:F66" si="1">E65*D65</f>
        <v>0</v>
      </c>
    </row>
    <row r="66" spans="1:6">
      <c r="A66" s="505"/>
      <c r="B66" s="531" t="s">
        <v>696</v>
      </c>
      <c r="C66" s="507" t="s">
        <v>534</v>
      </c>
      <c r="D66" s="508">
        <v>68</v>
      </c>
      <c r="E66" s="527">
        <v>0</v>
      </c>
      <c r="F66" s="534">
        <f t="shared" si="1"/>
        <v>0</v>
      </c>
    </row>
    <row r="67" spans="1:6">
      <c r="A67" s="543"/>
      <c r="B67" s="544"/>
      <c r="C67" s="545"/>
      <c r="D67" s="545"/>
      <c r="E67" s="546"/>
      <c r="F67" s="547"/>
    </row>
    <row r="68" spans="1:6" ht="38.25">
      <c r="A68" s="505" t="s">
        <v>701</v>
      </c>
      <c r="B68" s="529" t="s">
        <v>702</v>
      </c>
      <c r="C68" s="526" t="s">
        <v>477</v>
      </c>
      <c r="D68" s="526">
        <v>1</v>
      </c>
      <c r="E68" s="518">
        <v>0</v>
      </c>
      <c r="F68" s="548">
        <f>SUM(D68*E68)</f>
        <v>0</v>
      </c>
    </row>
    <row r="69" spans="1:6" ht="15">
      <c r="A69" s="505"/>
      <c r="B69" s="549"/>
      <c r="C69" s="507"/>
      <c r="D69" s="508"/>
      <c r="E69" s="527"/>
      <c r="F69" s="550"/>
    </row>
    <row r="70" spans="1:6" ht="51">
      <c r="A70" s="551" t="s">
        <v>413</v>
      </c>
      <c r="B70" s="552" t="s">
        <v>703</v>
      </c>
      <c r="C70" s="553"/>
      <c r="D70" s="523"/>
      <c r="E70" s="554"/>
      <c r="F70" s="534"/>
    </row>
    <row r="71" spans="1:6">
      <c r="A71" s="551"/>
      <c r="B71" s="555" t="s">
        <v>704</v>
      </c>
      <c r="C71" s="553" t="s">
        <v>477</v>
      </c>
      <c r="D71" s="523">
        <v>3</v>
      </c>
      <c r="E71" s="556">
        <v>0</v>
      </c>
      <c r="F71" s="528">
        <f t="shared" ref="F71" si="2">E71*D71</f>
        <v>0</v>
      </c>
    </row>
    <row r="72" spans="1:6">
      <c r="A72" s="551"/>
      <c r="B72" s="557"/>
      <c r="C72" s="553"/>
      <c r="D72" s="523"/>
      <c r="E72" s="556"/>
      <c r="F72" s="528"/>
    </row>
    <row r="73" spans="1:6" ht="51">
      <c r="A73" s="505" t="s">
        <v>415</v>
      </c>
      <c r="B73" s="529" t="s">
        <v>705</v>
      </c>
      <c r="C73" s="526" t="s">
        <v>102</v>
      </c>
      <c r="D73" s="526">
        <v>1</v>
      </c>
      <c r="E73" s="519">
        <v>0</v>
      </c>
      <c r="F73" s="519">
        <f>SUM(D73*E73)</f>
        <v>0</v>
      </c>
    </row>
    <row r="74" spans="1:6">
      <c r="A74" s="505"/>
      <c r="B74" s="541"/>
      <c r="C74" s="508"/>
      <c r="D74" s="526"/>
      <c r="E74" s="527"/>
      <c r="F74" s="519"/>
    </row>
    <row r="75" spans="1:6" s="488" customFormat="1" ht="51">
      <c r="A75" s="505" t="s">
        <v>417</v>
      </c>
      <c r="B75" s="529" t="s">
        <v>706</v>
      </c>
      <c r="C75" s="526" t="s">
        <v>477</v>
      </c>
      <c r="D75" s="526">
        <v>1</v>
      </c>
      <c r="E75" s="519">
        <v>0</v>
      </c>
      <c r="F75" s="519">
        <f>SUM(D75*E75)</f>
        <v>0</v>
      </c>
    </row>
    <row r="76" spans="1:6" s="488" customFormat="1">
      <c r="A76" s="505"/>
      <c r="B76" s="529"/>
      <c r="C76" s="526"/>
      <c r="D76" s="526"/>
      <c r="E76" s="519"/>
      <c r="F76" s="519"/>
    </row>
    <row r="77" spans="1:6" ht="38.25">
      <c r="A77" s="505" t="s">
        <v>419</v>
      </c>
      <c r="B77" s="529" t="s">
        <v>707</v>
      </c>
      <c r="C77" s="526" t="s">
        <v>534</v>
      </c>
      <c r="D77" s="526">
        <v>1</v>
      </c>
      <c r="E77" s="519">
        <v>0</v>
      </c>
      <c r="F77" s="519">
        <f>SUM(D77*E77)</f>
        <v>0</v>
      </c>
    </row>
    <row r="78" spans="1:6">
      <c r="A78" s="505"/>
      <c r="B78" s="558"/>
      <c r="C78" s="559"/>
      <c r="D78" s="560"/>
      <c r="E78" s="518"/>
      <c r="F78" s="561"/>
    </row>
    <row r="79" spans="1:6" ht="51">
      <c r="A79" s="505" t="s">
        <v>421</v>
      </c>
      <c r="B79" s="562" t="s">
        <v>708</v>
      </c>
      <c r="C79" s="563" t="s">
        <v>709</v>
      </c>
      <c r="D79" s="560">
        <v>10</v>
      </c>
      <c r="E79" s="564">
        <v>0</v>
      </c>
      <c r="F79" s="510">
        <f>D79*E79</f>
        <v>0</v>
      </c>
    </row>
    <row r="80" spans="1:6">
      <c r="A80" s="505"/>
      <c r="B80" s="565"/>
      <c r="C80" s="566"/>
      <c r="D80" s="567"/>
      <c r="E80" s="568"/>
      <c r="F80" s="569"/>
    </row>
    <row r="81" spans="1:6">
      <c r="A81" s="505" t="s">
        <v>548</v>
      </c>
      <c r="B81" s="570" t="s">
        <v>710</v>
      </c>
      <c r="C81" s="507" t="s">
        <v>62</v>
      </c>
      <c r="D81" s="526">
        <v>1</v>
      </c>
      <c r="E81" s="518">
        <v>0</v>
      </c>
      <c r="F81" s="519">
        <f>SUM(D81*E81)</f>
        <v>0</v>
      </c>
    </row>
    <row r="82" spans="1:6">
      <c r="A82" s="505"/>
      <c r="B82" s="570"/>
      <c r="C82" s="507"/>
      <c r="D82" s="526"/>
      <c r="E82" s="518"/>
      <c r="F82" s="519"/>
    </row>
    <row r="83" spans="1:6" ht="25.5">
      <c r="A83" s="505" t="s">
        <v>425</v>
      </c>
      <c r="B83" s="571" t="s">
        <v>711</v>
      </c>
      <c r="C83" s="508" t="s">
        <v>62</v>
      </c>
      <c r="D83" s="508">
        <v>1</v>
      </c>
      <c r="E83" s="572">
        <v>0</v>
      </c>
      <c r="F83" s="519">
        <f>SUM(D83*E83)</f>
        <v>0</v>
      </c>
    </row>
    <row r="84" spans="1:6">
      <c r="A84" s="505"/>
      <c r="B84" s="571"/>
      <c r="C84" s="508"/>
      <c r="D84" s="508"/>
      <c r="E84" s="572"/>
      <c r="F84" s="519"/>
    </row>
    <row r="85" spans="1:6" ht="25.5">
      <c r="A85" s="505" t="s">
        <v>427</v>
      </c>
      <c r="B85" s="571" t="s">
        <v>712</v>
      </c>
      <c r="C85" s="508" t="s">
        <v>62</v>
      </c>
      <c r="D85" s="508">
        <v>1</v>
      </c>
      <c r="E85" s="572">
        <v>0</v>
      </c>
      <c r="F85" s="519">
        <f>SUM(D85*E85)</f>
        <v>0</v>
      </c>
    </row>
    <row r="86" spans="1:6">
      <c r="A86" s="573"/>
      <c r="B86" s="574"/>
      <c r="C86" s="575"/>
      <c r="D86" s="576"/>
      <c r="E86" s="577"/>
      <c r="F86" s="578"/>
    </row>
    <row r="87" spans="1:6">
      <c r="A87" s="505"/>
      <c r="B87" s="579"/>
      <c r="C87" s="580" t="s">
        <v>713</v>
      </c>
      <c r="D87" s="508"/>
      <c r="E87" s="518"/>
      <c r="F87" s="519">
        <f>SUM(F46:F85)</f>
        <v>0</v>
      </c>
    </row>
    <row r="88" spans="1:6" ht="25.5">
      <c r="A88" s="505" t="s">
        <v>552</v>
      </c>
      <c r="B88" s="579" t="s">
        <v>714</v>
      </c>
      <c r="C88" s="581" t="s">
        <v>317</v>
      </c>
      <c r="D88" s="560">
        <v>2</v>
      </c>
      <c r="E88" s="564"/>
      <c r="F88" s="519">
        <f>SUM(F87)*(D88/100)</f>
        <v>0</v>
      </c>
    </row>
    <row r="89" spans="1:6">
      <c r="A89" s="582"/>
      <c r="B89" s="570"/>
      <c r="C89" s="507"/>
      <c r="D89" s="508"/>
      <c r="E89" s="518"/>
      <c r="F89" s="519"/>
    </row>
    <row r="90" spans="1:6">
      <c r="A90" s="583" t="s">
        <v>431</v>
      </c>
      <c r="B90" s="584" t="s">
        <v>715</v>
      </c>
      <c r="C90" s="581" t="s">
        <v>317</v>
      </c>
      <c r="D90" s="560">
        <v>1</v>
      </c>
      <c r="E90" s="564"/>
      <c r="F90" s="519">
        <f>SUM(F87)*(D90/100)</f>
        <v>0</v>
      </c>
    </row>
    <row r="91" spans="1:6">
      <c r="A91" s="583"/>
      <c r="B91" s="584"/>
      <c r="C91" s="581"/>
      <c r="D91" s="585"/>
      <c r="E91" s="586"/>
      <c r="F91" s="587"/>
    </row>
    <row r="92" spans="1:6">
      <c r="A92" s="505" t="s">
        <v>433</v>
      </c>
      <c r="B92" s="579" t="s">
        <v>716</v>
      </c>
      <c r="C92" s="532" t="s">
        <v>317</v>
      </c>
      <c r="D92" s="560">
        <v>1</v>
      </c>
      <c r="E92" s="564"/>
      <c r="F92" s="519">
        <f>SUM(F87)*(D92/100)</f>
        <v>0</v>
      </c>
    </row>
    <row r="93" spans="1:6" ht="15.75">
      <c r="A93" s="505"/>
      <c r="B93" s="579"/>
      <c r="C93" s="523"/>
      <c r="D93" s="523"/>
      <c r="E93" s="588"/>
      <c r="F93" s="519"/>
    </row>
    <row r="94" spans="1:6" ht="63.75">
      <c r="A94" s="505" t="s">
        <v>435</v>
      </c>
      <c r="B94" s="579" t="s">
        <v>717</v>
      </c>
      <c r="C94" s="523" t="s">
        <v>317</v>
      </c>
      <c r="D94" s="523">
        <v>2</v>
      </c>
      <c r="E94" s="588"/>
      <c r="F94" s="519">
        <f>SUM(F87)*(D94/100)</f>
        <v>0</v>
      </c>
    </row>
    <row r="95" spans="1:6" ht="15.75">
      <c r="A95" s="505"/>
      <c r="B95" s="589"/>
      <c r="C95" s="523"/>
      <c r="D95" s="523"/>
      <c r="E95" s="588"/>
      <c r="F95" s="519"/>
    </row>
    <row r="96" spans="1:6" ht="38.25">
      <c r="A96" s="573"/>
      <c r="B96" s="590" t="s">
        <v>718</v>
      </c>
      <c r="C96" s="591"/>
      <c r="D96" s="591"/>
      <c r="E96" s="592"/>
      <c r="F96" s="578"/>
    </row>
    <row r="97" spans="1:6" ht="15.75" thickBot="1">
      <c r="A97" s="593"/>
      <c r="B97" s="594" t="str">
        <f>B44</f>
        <v>VODOVOD IN KANALIZACIJA</v>
      </c>
      <c r="C97" s="595"/>
      <c r="D97" s="596"/>
      <c r="E97" s="597"/>
      <c r="F97" s="598">
        <f>SUM(F87:F96)</f>
        <v>0</v>
      </c>
    </row>
    <row r="98" spans="1:6" ht="15.75" thickTop="1">
      <c r="A98" s="599"/>
      <c r="B98" s="600"/>
      <c r="C98" s="601"/>
      <c r="D98" s="602"/>
      <c r="E98" s="603"/>
      <c r="F98" s="603"/>
    </row>
    <row r="99" spans="1:6" ht="15">
      <c r="A99" s="599"/>
      <c r="B99" s="600"/>
      <c r="C99" s="601"/>
      <c r="D99" s="602"/>
      <c r="E99" s="603"/>
      <c r="F99" s="603"/>
    </row>
    <row r="100" spans="1:6" ht="15">
      <c r="A100" s="599"/>
      <c r="B100" s="600"/>
      <c r="C100" s="601"/>
      <c r="D100" s="602"/>
      <c r="E100" s="603"/>
      <c r="F100" s="603"/>
    </row>
    <row r="101" spans="1:6" ht="15">
      <c r="A101" s="599"/>
      <c r="B101" s="600"/>
      <c r="C101" s="601"/>
      <c r="D101" s="602"/>
      <c r="E101" s="603"/>
      <c r="F101" s="603"/>
    </row>
    <row r="102" spans="1:6" ht="15">
      <c r="A102" s="599"/>
      <c r="B102" s="600"/>
      <c r="C102" s="601"/>
      <c r="D102" s="602"/>
      <c r="E102" s="603"/>
      <c r="F102" s="603"/>
    </row>
    <row r="103" spans="1:6" ht="15">
      <c r="A103" s="599"/>
      <c r="B103" s="600"/>
      <c r="C103" s="601"/>
      <c r="D103" s="602"/>
      <c r="E103" s="603"/>
      <c r="F103" s="603"/>
    </row>
    <row r="104" spans="1:6" ht="15">
      <c r="A104" s="599"/>
      <c r="B104" s="600"/>
      <c r="C104" s="601"/>
      <c r="D104" s="602"/>
      <c r="E104" s="603"/>
      <c r="F104" s="603"/>
    </row>
    <row r="105" spans="1:6" ht="15">
      <c r="A105" s="599"/>
      <c r="B105" s="600"/>
      <c r="C105" s="601"/>
      <c r="D105" s="602"/>
      <c r="E105" s="603"/>
      <c r="F105" s="603"/>
    </row>
    <row r="106" spans="1:6" ht="15">
      <c r="A106" s="599"/>
      <c r="B106" s="600"/>
      <c r="C106" s="601"/>
      <c r="D106" s="602"/>
      <c r="E106" s="603"/>
      <c r="F106" s="603"/>
    </row>
    <row r="107" spans="1:6" ht="15">
      <c r="A107" s="599"/>
      <c r="B107" s="600"/>
      <c r="C107" s="601"/>
      <c r="D107" s="602"/>
      <c r="E107" s="603"/>
      <c r="F107" s="603"/>
    </row>
    <row r="108" spans="1:6" ht="15">
      <c r="A108" s="599"/>
      <c r="B108" s="600"/>
      <c r="C108" s="601"/>
      <c r="D108" s="602"/>
      <c r="E108" s="603"/>
      <c r="F108" s="603"/>
    </row>
    <row r="109" spans="1:6" ht="15">
      <c r="A109" s="599"/>
      <c r="B109" s="600"/>
      <c r="C109" s="601"/>
      <c r="D109" s="602"/>
      <c r="E109" s="603"/>
      <c r="F109" s="603"/>
    </row>
    <row r="110" spans="1:6" ht="15">
      <c r="A110" s="599"/>
      <c r="B110" s="600"/>
      <c r="C110" s="601"/>
      <c r="D110" s="602"/>
      <c r="E110" s="603"/>
      <c r="F110" s="603"/>
    </row>
    <row r="111" spans="1:6" ht="15">
      <c r="A111" s="599"/>
      <c r="B111" s="600"/>
      <c r="C111" s="601"/>
      <c r="D111" s="602"/>
      <c r="E111" s="603"/>
      <c r="F111" s="603"/>
    </row>
    <row r="112" spans="1:6" ht="15">
      <c r="A112" s="599"/>
      <c r="B112" s="600"/>
      <c r="C112" s="601"/>
      <c r="D112" s="602"/>
      <c r="E112" s="603"/>
      <c r="F112" s="603"/>
    </row>
    <row r="113" spans="1:6" ht="15">
      <c r="A113" s="599"/>
      <c r="B113" s="600"/>
      <c r="C113" s="601"/>
      <c r="D113" s="602"/>
      <c r="E113" s="603"/>
      <c r="F113" s="603"/>
    </row>
    <row r="114" spans="1:6" ht="15">
      <c r="A114" s="599"/>
      <c r="B114" s="600"/>
      <c r="C114" s="601"/>
      <c r="D114" s="602"/>
      <c r="E114" s="603"/>
      <c r="F114" s="603"/>
    </row>
    <row r="115" spans="1:6" ht="15">
      <c r="A115" s="599"/>
      <c r="B115" s="600"/>
      <c r="C115" s="601"/>
      <c r="D115" s="602"/>
      <c r="E115" s="603"/>
      <c r="F115" s="603"/>
    </row>
    <row r="116" spans="1:6" ht="15">
      <c r="A116" s="599"/>
      <c r="B116" s="600"/>
      <c r="C116" s="601"/>
      <c r="D116" s="602"/>
      <c r="E116" s="603"/>
      <c r="F116" s="603"/>
    </row>
    <row r="117" spans="1:6" ht="15">
      <c r="A117" s="599"/>
      <c r="B117" s="600"/>
      <c r="C117" s="601"/>
      <c r="D117" s="602"/>
      <c r="E117" s="603"/>
      <c r="F117" s="603"/>
    </row>
    <row r="118" spans="1:6" ht="15">
      <c r="A118" s="599"/>
      <c r="B118" s="600"/>
      <c r="C118" s="601"/>
      <c r="D118" s="602"/>
      <c r="E118" s="603"/>
      <c r="F118" s="603"/>
    </row>
    <row r="119" spans="1:6" ht="15">
      <c r="A119" s="599"/>
      <c r="B119" s="600"/>
      <c r="C119" s="601"/>
      <c r="D119" s="602"/>
      <c r="E119" s="603"/>
      <c r="F119" s="603"/>
    </row>
    <row r="120" spans="1:6" ht="15">
      <c r="A120" s="599"/>
      <c r="B120" s="600"/>
      <c r="C120" s="601"/>
      <c r="D120" s="602"/>
      <c r="E120" s="603"/>
      <c r="F120" s="603"/>
    </row>
    <row r="121" spans="1:6" ht="15">
      <c r="A121" s="599"/>
      <c r="B121" s="600"/>
      <c r="C121" s="601"/>
      <c r="D121" s="602"/>
      <c r="E121" s="603"/>
      <c r="F121" s="603"/>
    </row>
    <row r="122" spans="1:6" ht="15">
      <c r="A122" s="599"/>
      <c r="B122" s="600"/>
      <c r="C122" s="601"/>
      <c r="D122" s="602"/>
      <c r="E122" s="603"/>
      <c r="F122" s="603"/>
    </row>
    <row r="123" spans="1:6" ht="15">
      <c r="A123" s="599"/>
      <c r="B123" s="600"/>
      <c r="C123" s="601"/>
      <c r="D123" s="602"/>
      <c r="E123" s="603"/>
      <c r="F123" s="603"/>
    </row>
    <row r="124" spans="1:6" ht="15">
      <c r="A124" s="599"/>
      <c r="B124" s="600"/>
      <c r="C124" s="601"/>
      <c r="D124" s="602"/>
      <c r="E124" s="603"/>
      <c r="F124" s="603"/>
    </row>
    <row r="125" spans="1:6" ht="15">
      <c r="A125" s="599"/>
      <c r="B125" s="600"/>
      <c r="C125" s="601"/>
      <c r="D125" s="602"/>
      <c r="E125" s="603"/>
      <c r="F125" s="603"/>
    </row>
    <row r="126" spans="1:6" ht="15">
      <c r="A126" s="599"/>
      <c r="B126" s="600"/>
      <c r="C126" s="601"/>
      <c r="D126" s="602"/>
      <c r="E126" s="603"/>
      <c r="F126" s="603"/>
    </row>
    <row r="127" spans="1:6" ht="15">
      <c r="A127" s="599"/>
      <c r="B127" s="600"/>
      <c r="C127" s="601"/>
      <c r="D127" s="602"/>
      <c r="E127" s="603"/>
      <c r="F127" s="603"/>
    </row>
    <row r="128" spans="1:6" ht="15">
      <c r="A128" s="599"/>
      <c r="B128" s="600"/>
      <c r="C128" s="601"/>
      <c r="D128" s="602"/>
      <c r="E128" s="603"/>
      <c r="F128" s="603"/>
    </row>
    <row r="129" spans="1:6" ht="15">
      <c r="A129" s="599"/>
      <c r="B129" s="600"/>
      <c r="C129" s="601"/>
      <c r="D129" s="602"/>
      <c r="E129" s="603"/>
      <c r="F129" s="603"/>
    </row>
    <row r="131" spans="1:6" ht="15">
      <c r="A131" s="599"/>
      <c r="B131" s="600"/>
      <c r="C131" s="601"/>
      <c r="D131" s="602"/>
      <c r="E131" s="603"/>
      <c r="F131" s="603"/>
    </row>
    <row r="132" spans="1:6" ht="15">
      <c r="A132" s="599"/>
      <c r="B132" s="600"/>
      <c r="C132" s="601"/>
      <c r="D132" s="602"/>
      <c r="E132" s="603"/>
      <c r="F132" s="603"/>
    </row>
    <row r="133" spans="1:6" ht="15">
      <c r="A133" s="599"/>
      <c r="B133" s="600"/>
      <c r="C133" s="601"/>
      <c r="D133" s="602"/>
      <c r="E133" s="603"/>
      <c r="F133" s="603"/>
    </row>
    <row r="134" spans="1:6" ht="15">
      <c r="A134" s="599"/>
      <c r="B134" s="600"/>
      <c r="C134" s="601"/>
      <c r="D134" s="602"/>
      <c r="E134" s="603"/>
      <c r="F134" s="603"/>
    </row>
    <row r="135" spans="1:6" ht="15">
      <c r="A135" s="599"/>
      <c r="B135" s="600"/>
      <c r="C135" s="601"/>
      <c r="D135" s="602"/>
      <c r="E135" s="603"/>
      <c r="F135" s="603"/>
    </row>
    <row r="136" spans="1:6" ht="15">
      <c r="A136" s="493"/>
      <c r="B136" s="494" t="s">
        <v>719</v>
      </c>
      <c r="C136" s="495"/>
      <c r="D136" s="496"/>
      <c r="E136" s="497"/>
      <c r="F136" s="498"/>
    </row>
    <row r="137" spans="1:6">
      <c r="A137" s="516"/>
      <c r="B137" s="549"/>
      <c r="C137" s="604"/>
      <c r="D137" s="605"/>
      <c r="E137" s="606"/>
      <c r="F137" s="527"/>
    </row>
    <row r="138" spans="1:6" ht="165.75">
      <c r="A138" s="516" t="s">
        <v>680</v>
      </c>
      <c r="B138" s="607" t="s">
        <v>720</v>
      </c>
      <c r="C138" s="604"/>
      <c r="D138" s="608"/>
      <c r="E138" s="609"/>
      <c r="F138" s="527"/>
    </row>
    <row r="139" spans="1:6">
      <c r="A139" s="516"/>
      <c r="B139" s="610" t="s">
        <v>721</v>
      </c>
      <c r="C139" s="604" t="s">
        <v>477</v>
      </c>
      <c r="D139" s="560">
        <v>1</v>
      </c>
      <c r="E139" s="611">
        <v>0</v>
      </c>
      <c r="F139" s="514">
        <f>D139*E139</f>
        <v>0</v>
      </c>
    </row>
    <row r="140" spans="1:6">
      <c r="A140" s="516"/>
      <c r="B140" s="610" t="s">
        <v>722</v>
      </c>
      <c r="C140" s="604" t="s">
        <v>477</v>
      </c>
      <c r="D140" s="560">
        <v>1</v>
      </c>
      <c r="E140" s="611">
        <v>0</v>
      </c>
      <c r="F140" s="514">
        <f>D140*E140</f>
        <v>0</v>
      </c>
    </row>
    <row r="141" spans="1:6">
      <c r="A141" s="516"/>
      <c r="B141" s="610"/>
      <c r="C141" s="559"/>
      <c r="D141" s="560"/>
      <c r="E141" s="612"/>
      <c r="F141" s="514"/>
    </row>
    <row r="142" spans="1:6">
      <c r="A142" s="516"/>
      <c r="B142" s="610" t="s">
        <v>723</v>
      </c>
      <c r="C142" s="559"/>
      <c r="D142" s="560"/>
      <c r="E142" s="612"/>
      <c r="F142" s="514"/>
    </row>
    <row r="143" spans="1:6">
      <c r="A143" s="516"/>
      <c r="B143" s="610" t="s">
        <v>724</v>
      </c>
      <c r="C143" s="559"/>
      <c r="D143" s="560"/>
      <c r="E143" s="612"/>
      <c r="F143" s="514"/>
    </row>
    <row r="144" spans="1:6">
      <c r="A144" s="516"/>
      <c r="B144" s="613" t="s">
        <v>725</v>
      </c>
      <c r="C144" s="559" t="s">
        <v>477</v>
      </c>
      <c r="D144" s="560">
        <v>1</v>
      </c>
      <c r="E144" s="611">
        <v>0</v>
      </c>
      <c r="F144" s="514">
        <f>D144*E144</f>
        <v>0</v>
      </c>
    </row>
    <row r="145" spans="1:6">
      <c r="A145" s="516"/>
      <c r="B145" s="613" t="s">
        <v>726</v>
      </c>
      <c r="C145" s="559" t="s">
        <v>477</v>
      </c>
      <c r="D145" s="560">
        <v>1</v>
      </c>
      <c r="E145" s="611">
        <v>0</v>
      </c>
      <c r="F145" s="514">
        <f>D145*E145</f>
        <v>0</v>
      </c>
    </row>
    <row r="146" spans="1:6">
      <c r="A146" s="516"/>
      <c r="B146" s="614"/>
      <c r="C146" s="559"/>
      <c r="D146" s="560"/>
      <c r="E146" s="611"/>
      <c r="F146" s="514"/>
    </row>
    <row r="147" spans="1:6" ht="89.25">
      <c r="A147" s="516" t="s">
        <v>682</v>
      </c>
      <c r="B147" s="610" t="s">
        <v>727</v>
      </c>
      <c r="C147" s="559" t="s">
        <v>477</v>
      </c>
      <c r="D147" s="560">
        <v>15</v>
      </c>
      <c r="E147" s="611">
        <v>0</v>
      </c>
      <c r="F147" s="514">
        <f>D147*E147</f>
        <v>0</v>
      </c>
    </row>
    <row r="148" spans="1:6">
      <c r="A148" s="516"/>
      <c r="B148" s="610"/>
      <c r="C148" s="559"/>
      <c r="D148" s="559"/>
      <c r="E148" s="615"/>
      <c r="F148" s="514"/>
    </row>
    <row r="149" spans="1:6" ht="38.25">
      <c r="A149" s="516" t="s">
        <v>684</v>
      </c>
      <c r="B149" s="610" t="s">
        <v>728</v>
      </c>
      <c r="C149" s="559" t="s">
        <v>477</v>
      </c>
      <c r="D149" s="560">
        <v>2</v>
      </c>
      <c r="E149" s="611">
        <v>0</v>
      </c>
      <c r="F149" s="514">
        <f t="shared" ref="F149" si="3">D149*E149</f>
        <v>0</v>
      </c>
    </row>
    <row r="150" spans="1:6">
      <c r="A150" s="516"/>
      <c r="B150" s="614"/>
      <c r="C150" s="559"/>
      <c r="D150" s="560"/>
      <c r="E150" s="612"/>
      <c r="F150" s="514"/>
    </row>
    <row r="151" spans="1:6" ht="127.5">
      <c r="A151" s="516" t="s">
        <v>687</v>
      </c>
      <c r="B151" s="610" t="s">
        <v>729</v>
      </c>
      <c r="C151" s="559" t="s">
        <v>477</v>
      </c>
      <c r="D151" s="560">
        <v>5</v>
      </c>
      <c r="E151" s="611">
        <v>0</v>
      </c>
      <c r="F151" s="514">
        <f>D151*E151</f>
        <v>0</v>
      </c>
    </row>
    <row r="152" spans="1:6">
      <c r="A152" s="516"/>
      <c r="B152" s="610"/>
      <c r="C152" s="559"/>
      <c r="D152" s="560"/>
      <c r="E152" s="612"/>
      <c r="F152" s="514"/>
    </row>
    <row r="153" spans="1:6" ht="25.5">
      <c r="A153" s="516" t="s">
        <v>689</v>
      </c>
      <c r="B153" s="616" t="s">
        <v>730</v>
      </c>
      <c r="C153" s="604"/>
      <c r="D153" s="608"/>
      <c r="E153" s="609"/>
      <c r="F153" s="527"/>
    </row>
    <row r="154" spans="1:6">
      <c r="A154" s="516"/>
      <c r="B154" s="610" t="s">
        <v>731</v>
      </c>
      <c r="C154" s="559" t="s">
        <v>477</v>
      </c>
      <c r="D154" s="560">
        <v>2</v>
      </c>
      <c r="E154" s="611">
        <v>0</v>
      </c>
      <c r="F154" s="514">
        <f>D154*E154</f>
        <v>0</v>
      </c>
    </row>
    <row r="155" spans="1:6">
      <c r="A155" s="516"/>
      <c r="B155" s="610"/>
      <c r="C155" s="559"/>
      <c r="D155" s="560"/>
      <c r="E155" s="612"/>
      <c r="F155" s="514"/>
    </row>
    <row r="156" spans="1:6" ht="51">
      <c r="A156" s="617" t="s">
        <v>691</v>
      </c>
      <c r="B156" s="618" t="s">
        <v>732</v>
      </c>
      <c r="C156" s="604"/>
      <c r="D156" s="608"/>
      <c r="E156" s="609"/>
      <c r="F156" s="527"/>
    </row>
    <row r="157" spans="1:6" ht="25.5">
      <c r="A157" s="617"/>
      <c r="B157" s="619" t="s">
        <v>733</v>
      </c>
      <c r="C157" s="581" t="s">
        <v>477</v>
      </c>
      <c r="D157" s="585">
        <v>2</v>
      </c>
      <c r="E157" s="518">
        <v>0</v>
      </c>
      <c r="F157" s="561">
        <f>E157*D157</f>
        <v>0</v>
      </c>
    </row>
    <row r="158" spans="1:6">
      <c r="A158" s="620"/>
      <c r="B158" s="621"/>
      <c r="C158" s="622"/>
      <c r="D158" s="623"/>
      <c r="E158" s="509"/>
      <c r="F158" s="527"/>
    </row>
    <row r="159" spans="1:6" ht="25.5">
      <c r="A159" s="516" t="s">
        <v>694</v>
      </c>
      <c r="B159" s="616" t="s">
        <v>734</v>
      </c>
      <c r="C159" s="604"/>
      <c r="D159" s="608"/>
      <c r="E159" s="609"/>
      <c r="F159" s="527"/>
    </row>
    <row r="160" spans="1:6">
      <c r="A160" s="516"/>
      <c r="B160" s="610" t="s">
        <v>735</v>
      </c>
      <c r="C160" s="604" t="s">
        <v>477</v>
      </c>
      <c r="D160" s="560">
        <v>4</v>
      </c>
      <c r="E160" s="611">
        <v>0</v>
      </c>
      <c r="F160" s="514">
        <f>D160*E160</f>
        <v>0</v>
      </c>
    </row>
    <row r="161" spans="1:6">
      <c r="A161" s="505"/>
      <c r="B161" s="624"/>
      <c r="C161" s="563"/>
      <c r="D161" s="523"/>
      <c r="E161" s="625"/>
      <c r="F161" s="519"/>
    </row>
    <row r="162" spans="1:6" ht="53.25">
      <c r="A162" s="511" t="s">
        <v>698</v>
      </c>
      <c r="B162" s="589" t="s">
        <v>736</v>
      </c>
      <c r="C162" s="508"/>
      <c r="D162" s="560"/>
      <c r="E162" s="611"/>
      <c r="F162" s="514"/>
    </row>
    <row r="163" spans="1:6">
      <c r="A163" s="511"/>
      <c r="B163" s="616" t="s">
        <v>737</v>
      </c>
      <c r="C163" s="508"/>
      <c r="D163" s="560"/>
      <c r="E163" s="611"/>
      <c r="F163" s="514"/>
    </row>
    <row r="164" spans="1:6">
      <c r="A164" s="511"/>
      <c r="B164" s="616" t="s">
        <v>738</v>
      </c>
      <c r="C164" s="508" t="s">
        <v>534</v>
      </c>
      <c r="D164" s="560">
        <v>34</v>
      </c>
      <c r="E164" s="611">
        <v>0</v>
      </c>
      <c r="F164" s="514">
        <f>D164*E164</f>
        <v>0</v>
      </c>
    </row>
    <row r="165" spans="1:6">
      <c r="A165" s="511"/>
      <c r="B165" s="616" t="s">
        <v>739</v>
      </c>
      <c r="C165" s="508" t="s">
        <v>534</v>
      </c>
      <c r="D165" s="560">
        <v>70</v>
      </c>
      <c r="E165" s="611">
        <v>0</v>
      </c>
      <c r="F165" s="514">
        <f>D165*E165</f>
        <v>0</v>
      </c>
    </row>
    <row r="166" spans="1:6">
      <c r="A166" s="505"/>
      <c r="B166" s="624"/>
      <c r="C166" s="563"/>
      <c r="D166" s="523"/>
      <c r="E166" s="625"/>
      <c r="F166" s="519"/>
    </row>
    <row r="167" spans="1:6" ht="38.25">
      <c r="A167" s="511" t="s">
        <v>701</v>
      </c>
      <c r="B167" s="589" t="s">
        <v>740</v>
      </c>
      <c r="C167" s="508"/>
      <c r="D167" s="560"/>
      <c r="E167" s="611"/>
      <c r="F167" s="514"/>
    </row>
    <row r="168" spans="1:6">
      <c r="A168" s="505"/>
      <c r="B168" s="616" t="s">
        <v>741</v>
      </c>
      <c r="C168" s="508" t="s">
        <v>534</v>
      </c>
      <c r="D168" s="560">
        <v>1800</v>
      </c>
      <c r="E168" s="611">
        <v>0</v>
      </c>
      <c r="F168" s="514">
        <f>D168*E168</f>
        <v>0</v>
      </c>
    </row>
    <row r="169" spans="1:6">
      <c r="A169" s="505"/>
      <c r="B169" s="616"/>
      <c r="C169" s="626"/>
      <c r="D169" s="627"/>
      <c r="E169" s="628"/>
      <c r="F169" s="629"/>
    </row>
    <row r="170" spans="1:6" ht="63.75">
      <c r="A170" s="505" t="s">
        <v>413</v>
      </c>
      <c r="B170" s="589" t="s">
        <v>742</v>
      </c>
      <c r="C170" s="630" t="s">
        <v>743</v>
      </c>
      <c r="D170" s="631">
        <v>250</v>
      </c>
      <c r="E170" s="632">
        <v>0</v>
      </c>
      <c r="F170" s="633">
        <f>D170*E170</f>
        <v>0</v>
      </c>
    </row>
    <row r="171" spans="1:6" ht="25.5">
      <c r="A171" s="505"/>
      <c r="B171" s="616" t="s">
        <v>744</v>
      </c>
      <c r="C171" s="630"/>
      <c r="D171" s="631"/>
      <c r="E171" s="634"/>
      <c r="F171" s="633"/>
    </row>
    <row r="172" spans="1:6">
      <c r="A172" s="505"/>
      <c r="B172" s="616"/>
      <c r="C172" s="630"/>
      <c r="D172" s="631"/>
      <c r="E172" s="628"/>
      <c r="F172" s="629"/>
    </row>
    <row r="173" spans="1:6">
      <c r="A173" s="505" t="s">
        <v>415</v>
      </c>
      <c r="B173" s="635" t="s">
        <v>745</v>
      </c>
      <c r="C173" s="630" t="s">
        <v>743</v>
      </c>
      <c r="D173" s="631">
        <v>250</v>
      </c>
      <c r="E173" s="632">
        <v>0</v>
      </c>
      <c r="F173" s="633">
        <f>D173*E173</f>
        <v>0</v>
      </c>
    </row>
    <row r="174" spans="1:6">
      <c r="A174" s="505"/>
      <c r="B174" s="616"/>
      <c r="C174" s="630"/>
      <c r="D174" s="631"/>
      <c r="E174" s="634"/>
      <c r="F174" s="633"/>
    </row>
    <row r="175" spans="1:6" ht="25.5">
      <c r="A175" s="505" t="s">
        <v>417</v>
      </c>
      <c r="B175" s="579" t="s">
        <v>746</v>
      </c>
      <c r="C175" s="630" t="s">
        <v>534</v>
      </c>
      <c r="D175" s="631">
        <v>135</v>
      </c>
      <c r="E175" s="632">
        <v>0</v>
      </c>
      <c r="F175" s="633">
        <f>D175*E175</f>
        <v>0</v>
      </c>
    </row>
    <row r="176" spans="1:6">
      <c r="A176" s="505"/>
      <c r="B176" s="636"/>
      <c r="C176" s="626"/>
      <c r="D176" s="637"/>
      <c r="E176" s="638"/>
      <c r="F176" s="639"/>
    </row>
    <row r="177" spans="1:6" ht="25.5">
      <c r="A177" s="505" t="s">
        <v>419</v>
      </c>
      <c r="B177" s="635" t="s">
        <v>747</v>
      </c>
      <c r="C177" s="630" t="s">
        <v>477</v>
      </c>
      <c r="D177" s="631">
        <v>6</v>
      </c>
      <c r="E177" s="632">
        <v>0</v>
      </c>
      <c r="F177" s="633">
        <f>D177*E177</f>
        <v>0</v>
      </c>
    </row>
    <row r="178" spans="1:6">
      <c r="A178" s="505"/>
      <c r="B178" s="616"/>
      <c r="C178" s="626"/>
      <c r="D178" s="637"/>
      <c r="E178" s="638"/>
      <c r="F178" s="639"/>
    </row>
    <row r="179" spans="1:6" ht="25.5">
      <c r="A179" s="505" t="s">
        <v>421</v>
      </c>
      <c r="B179" s="635" t="s">
        <v>748</v>
      </c>
      <c r="C179" s="630" t="s">
        <v>477</v>
      </c>
      <c r="D179" s="631">
        <v>8</v>
      </c>
      <c r="E179" s="632">
        <v>0</v>
      </c>
      <c r="F179" s="633">
        <f>D179*E179</f>
        <v>0</v>
      </c>
    </row>
    <row r="180" spans="1:6">
      <c r="A180" s="505"/>
      <c r="B180" s="640"/>
      <c r="C180" s="630"/>
      <c r="D180" s="631"/>
      <c r="E180" s="632"/>
      <c r="F180" s="633"/>
    </row>
    <row r="181" spans="1:6" ht="38.25">
      <c r="A181" s="505" t="s">
        <v>548</v>
      </c>
      <c r="B181" s="640" t="s">
        <v>749</v>
      </c>
      <c r="C181" s="630" t="s">
        <v>477</v>
      </c>
      <c r="D181" s="631">
        <v>6</v>
      </c>
      <c r="E181" s="632">
        <v>0</v>
      </c>
      <c r="F181" s="633">
        <f>D181*E181</f>
        <v>0</v>
      </c>
    </row>
    <row r="182" spans="1:6">
      <c r="A182" s="511"/>
      <c r="B182" s="589"/>
      <c r="C182" s="538"/>
      <c r="D182" s="627"/>
      <c r="E182" s="641"/>
      <c r="F182" s="629"/>
    </row>
    <row r="183" spans="1:6" ht="38.25">
      <c r="A183" s="505" t="s">
        <v>425</v>
      </c>
      <c r="B183" s="579" t="s">
        <v>750</v>
      </c>
      <c r="C183" s="630"/>
      <c r="D183" s="631"/>
      <c r="E183" s="641"/>
      <c r="F183" s="629"/>
    </row>
    <row r="184" spans="1:6">
      <c r="A184" s="505"/>
      <c r="B184" s="616" t="s">
        <v>751</v>
      </c>
      <c r="C184" s="630" t="s">
        <v>752</v>
      </c>
      <c r="D184" s="631">
        <v>10</v>
      </c>
      <c r="E184" s="632">
        <v>0</v>
      </c>
      <c r="F184" s="633">
        <f>D184*E184</f>
        <v>0</v>
      </c>
    </row>
    <row r="185" spans="1:6">
      <c r="A185" s="537"/>
      <c r="B185" s="529"/>
      <c r="C185" s="642"/>
      <c r="D185" s="642"/>
      <c r="E185" s="639"/>
      <c r="F185" s="639"/>
    </row>
    <row r="186" spans="1:6" ht="51">
      <c r="A186" s="505" t="s">
        <v>427</v>
      </c>
      <c r="B186" s="529" t="s">
        <v>705</v>
      </c>
      <c r="C186" s="526" t="s">
        <v>102</v>
      </c>
      <c r="D186" s="526">
        <v>1</v>
      </c>
      <c r="E186" s="519">
        <v>0</v>
      </c>
      <c r="F186" s="519">
        <f>SUM(D186*E186)</f>
        <v>0</v>
      </c>
    </row>
    <row r="187" spans="1:6">
      <c r="A187" s="505"/>
      <c r="B187" s="541"/>
      <c r="C187" s="508"/>
      <c r="D187" s="526"/>
      <c r="E187" s="527"/>
      <c r="F187" s="519"/>
    </row>
    <row r="188" spans="1:6" ht="51">
      <c r="A188" s="505" t="s">
        <v>552</v>
      </c>
      <c r="B188" s="529" t="s">
        <v>706</v>
      </c>
      <c r="C188" s="526" t="s">
        <v>477</v>
      </c>
      <c r="D188" s="526">
        <v>1</v>
      </c>
      <c r="E188" s="519">
        <v>0</v>
      </c>
      <c r="F188" s="519">
        <f>SUM(D188*E188)</f>
        <v>0</v>
      </c>
    </row>
    <row r="189" spans="1:6">
      <c r="A189" s="505"/>
      <c r="B189" s="529"/>
      <c r="C189" s="526"/>
      <c r="D189" s="526"/>
      <c r="E189" s="519"/>
      <c r="F189" s="519"/>
    </row>
    <row r="190" spans="1:6" ht="38.25">
      <c r="A190" s="505" t="s">
        <v>431</v>
      </c>
      <c r="B190" s="529" t="s">
        <v>707</v>
      </c>
      <c r="C190" s="526" t="s">
        <v>534</v>
      </c>
      <c r="D190" s="526">
        <v>1</v>
      </c>
      <c r="E190" s="519">
        <v>0</v>
      </c>
      <c r="F190" s="519">
        <f>SUM(D190*E190)</f>
        <v>0</v>
      </c>
    </row>
    <row r="191" spans="1:6">
      <c r="A191" s="505"/>
      <c r="B191" s="643"/>
      <c r="C191" s="559"/>
      <c r="D191" s="560"/>
      <c r="E191" s="518"/>
      <c r="F191" s="561"/>
    </row>
    <row r="192" spans="1:6">
      <c r="A192" s="505" t="s">
        <v>433</v>
      </c>
      <c r="B192" s="635" t="s">
        <v>753</v>
      </c>
      <c r="C192" s="630" t="s">
        <v>709</v>
      </c>
      <c r="D192" s="631">
        <v>5</v>
      </c>
      <c r="E192" s="632">
        <v>0</v>
      </c>
      <c r="F192" s="633">
        <f>D192*E192</f>
        <v>0</v>
      </c>
    </row>
    <row r="193" spans="1:6">
      <c r="A193" s="505"/>
      <c r="B193" s="635"/>
      <c r="C193" s="630"/>
      <c r="D193" s="644"/>
      <c r="E193" s="645"/>
      <c r="F193" s="646"/>
    </row>
    <row r="194" spans="1:6" ht="25.5">
      <c r="A194" s="505" t="s">
        <v>435</v>
      </c>
      <c r="B194" s="579" t="s">
        <v>754</v>
      </c>
      <c r="C194" s="630" t="s">
        <v>62</v>
      </c>
      <c r="D194" s="631">
        <v>1</v>
      </c>
      <c r="E194" s="632">
        <v>0</v>
      </c>
      <c r="F194" s="633">
        <f>D194*E194</f>
        <v>0</v>
      </c>
    </row>
    <row r="195" spans="1:6">
      <c r="A195" s="505"/>
      <c r="B195" s="635"/>
      <c r="C195" s="630"/>
      <c r="D195" s="631"/>
      <c r="E195" s="632"/>
      <c r="F195" s="633"/>
    </row>
    <row r="196" spans="1:6" ht="25.5">
      <c r="A196" s="505" t="s">
        <v>450</v>
      </c>
      <c r="B196" s="635" t="s">
        <v>755</v>
      </c>
      <c r="C196" s="630" t="s">
        <v>62</v>
      </c>
      <c r="D196" s="631">
        <v>1</v>
      </c>
      <c r="E196" s="632">
        <v>0</v>
      </c>
      <c r="F196" s="633">
        <f>D196*E196</f>
        <v>0</v>
      </c>
    </row>
    <row r="197" spans="1:6">
      <c r="A197" s="505"/>
      <c r="B197" s="635"/>
      <c r="C197" s="630"/>
      <c r="D197" s="631"/>
      <c r="E197" s="634"/>
      <c r="F197" s="633"/>
    </row>
    <row r="198" spans="1:6">
      <c r="A198" s="647"/>
      <c r="B198" s="648" t="s">
        <v>756</v>
      </c>
      <c r="C198" s="649" t="s">
        <v>713</v>
      </c>
      <c r="D198" s="650"/>
      <c r="E198" s="651"/>
      <c r="F198" s="652">
        <f>SUM(F136:F196)</f>
        <v>0</v>
      </c>
    </row>
    <row r="199" spans="1:6">
      <c r="A199" s="582"/>
      <c r="B199" s="635"/>
      <c r="C199" s="507"/>
      <c r="D199" s="508"/>
      <c r="E199" s="509"/>
      <c r="F199" s="519"/>
    </row>
    <row r="200" spans="1:6" ht="25.5">
      <c r="A200" s="505" t="s">
        <v>452</v>
      </c>
      <c r="B200" s="579" t="s">
        <v>757</v>
      </c>
      <c r="C200" s="581" t="s">
        <v>317</v>
      </c>
      <c r="D200" s="585">
        <v>2</v>
      </c>
      <c r="E200" s="509"/>
      <c r="F200" s="527">
        <f>SUM(F198*(D200/100))</f>
        <v>0</v>
      </c>
    </row>
    <row r="201" spans="1:6">
      <c r="A201" s="582"/>
      <c r="B201" s="635"/>
      <c r="C201" s="507"/>
      <c r="D201" s="508"/>
      <c r="E201" s="509"/>
      <c r="F201" s="519"/>
    </row>
    <row r="202" spans="1:6">
      <c r="A202" s="583" t="s">
        <v>454</v>
      </c>
      <c r="B202" s="584" t="s">
        <v>758</v>
      </c>
      <c r="C202" s="581" t="s">
        <v>317</v>
      </c>
      <c r="D202" s="585">
        <v>1</v>
      </c>
      <c r="E202" s="509"/>
      <c r="F202" s="527">
        <f>SUM(F198*(D202/100))</f>
        <v>0</v>
      </c>
    </row>
    <row r="203" spans="1:6">
      <c r="A203" s="583"/>
      <c r="B203" s="584"/>
      <c r="C203" s="581"/>
      <c r="D203" s="585"/>
      <c r="E203" s="586"/>
      <c r="F203" s="587"/>
    </row>
    <row r="204" spans="1:6">
      <c r="A204" s="505" t="s">
        <v>456</v>
      </c>
      <c r="B204" s="579" t="s">
        <v>716</v>
      </c>
      <c r="C204" s="532" t="s">
        <v>317</v>
      </c>
      <c r="D204" s="523">
        <v>1</v>
      </c>
      <c r="E204" s="518"/>
      <c r="F204" s="527">
        <f>SUM(F198*(D204/100))</f>
        <v>0</v>
      </c>
    </row>
    <row r="205" spans="1:6">
      <c r="A205" s="505"/>
      <c r="B205" s="579"/>
      <c r="C205" s="532"/>
      <c r="D205" s="523"/>
      <c r="E205" s="518"/>
      <c r="F205" s="527"/>
    </row>
    <row r="206" spans="1:6" ht="63.75">
      <c r="A206" s="505" t="s">
        <v>458</v>
      </c>
      <c r="B206" s="579" t="s">
        <v>717</v>
      </c>
      <c r="C206" s="523" t="s">
        <v>317</v>
      </c>
      <c r="D206" s="523">
        <v>2</v>
      </c>
      <c r="E206" s="588"/>
      <c r="F206" s="519">
        <f>SUM(F198)*(D206/100)</f>
        <v>0</v>
      </c>
    </row>
    <row r="207" spans="1:6">
      <c r="A207" s="505"/>
      <c r="B207" s="653" t="s">
        <v>147</v>
      </c>
      <c r="C207" s="563"/>
      <c r="D207" s="560"/>
      <c r="E207" s="654"/>
      <c r="F207" s="510"/>
    </row>
    <row r="208" spans="1:6" ht="38.25">
      <c r="A208" s="505"/>
      <c r="B208" s="579" t="s">
        <v>759</v>
      </c>
      <c r="C208" s="563"/>
      <c r="D208" s="560"/>
      <c r="E208" s="654"/>
      <c r="F208" s="510"/>
    </row>
    <row r="209" spans="1:6" ht="38.25">
      <c r="A209" s="505"/>
      <c r="B209" s="579" t="s">
        <v>760</v>
      </c>
      <c r="C209" s="563"/>
      <c r="D209" s="560"/>
      <c r="E209" s="654"/>
      <c r="F209" s="510"/>
    </row>
    <row r="210" spans="1:6">
      <c r="A210" s="505"/>
      <c r="B210" s="579" t="s">
        <v>761</v>
      </c>
      <c r="C210" s="563"/>
      <c r="D210" s="560"/>
      <c r="E210" s="654"/>
      <c r="F210" s="510"/>
    </row>
    <row r="211" spans="1:6" ht="38.25">
      <c r="A211" s="573"/>
      <c r="B211" s="655" t="s">
        <v>762</v>
      </c>
      <c r="C211" s="575"/>
      <c r="D211" s="656"/>
      <c r="E211" s="657"/>
      <c r="F211" s="658"/>
    </row>
    <row r="212" spans="1:6" ht="15.75" thickBot="1">
      <c r="A212" s="659"/>
      <c r="B212" s="660" t="str">
        <f>B136</f>
        <v xml:space="preserve">OGREVANJE </v>
      </c>
      <c r="C212" s="661"/>
      <c r="D212" s="662"/>
      <c r="E212" s="663"/>
      <c r="F212" s="664">
        <f>SUM(F198:F208)</f>
        <v>0</v>
      </c>
    </row>
    <row r="213" spans="1:6" ht="15.75" thickTop="1">
      <c r="A213" s="665"/>
      <c r="B213" s="666"/>
      <c r="C213" s="667"/>
      <c r="D213" s="553"/>
      <c r="E213" s="668"/>
      <c r="F213" s="669"/>
    </row>
    <row r="214" spans="1:6" ht="15">
      <c r="A214" s="670"/>
      <c r="B214" s="666"/>
      <c r="C214" s="667"/>
      <c r="D214" s="553"/>
      <c r="E214" s="668"/>
      <c r="F214" s="671"/>
    </row>
    <row r="215" spans="1:6" ht="15">
      <c r="A215" s="670"/>
      <c r="B215" s="666"/>
      <c r="C215" s="667"/>
      <c r="D215" s="553"/>
      <c r="E215" s="668"/>
      <c r="F215" s="671"/>
    </row>
    <row r="216" spans="1:6" ht="15">
      <c r="A216" s="670"/>
      <c r="B216" s="672"/>
      <c r="C216" s="667"/>
      <c r="D216" s="553"/>
      <c r="E216" s="668"/>
      <c r="F216" s="671"/>
    </row>
    <row r="217" spans="1:6" ht="15">
      <c r="A217" s="670"/>
      <c r="B217" s="672"/>
      <c r="C217" s="667"/>
      <c r="D217" s="553"/>
      <c r="E217" s="668"/>
      <c r="F217" s="671"/>
    </row>
    <row r="218" spans="1:6" ht="15">
      <c r="A218" s="670"/>
      <c r="B218" s="672"/>
      <c r="C218" s="667"/>
      <c r="D218" s="553"/>
      <c r="E218" s="668"/>
      <c r="F218" s="671"/>
    </row>
    <row r="219" spans="1:6" ht="15">
      <c r="A219" s="670"/>
      <c r="B219" s="672"/>
      <c r="C219" s="667"/>
      <c r="D219" s="553"/>
      <c r="E219" s="668"/>
      <c r="F219" s="671"/>
    </row>
    <row r="220" spans="1:6" ht="15">
      <c r="A220" s="670"/>
      <c r="B220" s="672"/>
      <c r="C220" s="667"/>
      <c r="D220" s="553"/>
      <c r="E220" s="668"/>
      <c r="F220" s="671"/>
    </row>
    <row r="221" spans="1:6" ht="15">
      <c r="A221" s="670"/>
      <c r="B221" s="672"/>
      <c r="C221" s="667"/>
      <c r="D221" s="553"/>
      <c r="E221" s="668"/>
      <c r="F221" s="671"/>
    </row>
    <row r="222" spans="1:6" ht="15">
      <c r="A222" s="670"/>
      <c r="B222" s="672"/>
      <c r="C222" s="667"/>
      <c r="D222" s="553"/>
      <c r="E222" s="668"/>
      <c r="F222" s="671"/>
    </row>
    <row r="223" spans="1:6" ht="15.75">
      <c r="A223" s="673"/>
      <c r="B223" s="674" t="s">
        <v>763</v>
      </c>
      <c r="C223" s="675"/>
      <c r="D223" s="675"/>
      <c r="E223" s="676"/>
      <c r="F223" s="677"/>
    </row>
    <row r="224" spans="1:6" ht="15">
      <c r="A224" s="678"/>
      <c r="B224" s="672"/>
      <c r="C224" s="679"/>
      <c r="D224" s="680"/>
      <c r="E224" s="681"/>
      <c r="F224" s="682"/>
    </row>
    <row r="225" spans="1:6" ht="76.5">
      <c r="A225" s="683" t="s">
        <v>680</v>
      </c>
      <c r="B225" s="684" t="s">
        <v>764</v>
      </c>
      <c r="C225" s="685"/>
      <c r="D225" s="560"/>
      <c r="E225" s="686"/>
      <c r="F225" s="561"/>
    </row>
    <row r="226" spans="1:6" ht="153">
      <c r="A226" s="683"/>
      <c r="B226" s="684" t="s">
        <v>765</v>
      </c>
      <c r="C226" s="685"/>
      <c r="D226" s="560"/>
      <c r="E226" s="686"/>
      <c r="F226" s="561"/>
    </row>
    <row r="227" spans="1:6" ht="38.25">
      <c r="A227" s="683"/>
      <c r="B227" s="684" t="s">
        <v>766</v>
      </c>
      <c r="C227" s="685"/>
      <c r="D227" s="560"/>
      <c r="E227" s="686"/>
      <c r="F227" s="561"/>
    </row>
    <row r="228" spans="1:6">
      <c r="A228" s="683"/>
      <c r="B228" s="687" t="s">
        <v>767</v>
      </c>
      <c r="C228" s="563"/>
      <c r="D228" s="560"/>
      <c r="E228" s="686"/>
      <c r="F228" s="561"/>
    </row>
    <row r="229" spans="1:6">
      <c r="A229" s="683"/>
      <c r="B229" s="687" t="s">
        <v>768</v>
      </c>
      <c r="C229" s="563"/>
      <c r="D229" s="560"/>
      <c r="E229" s="686"/>
      <c r="F229" s="561"/>
    </row>
    <row r="230" spans="1:6">
      <c r="A230" s="683"/>
      <c r="B230" s="579" t="s">
        <v>769</v>
      </c>
      <c r="C230" s="563"/>
      <c r="D230" s="560"/>
      <c r="E230" s="688"/>
      <c r="F230" s="561"/>
    </row>
    <row r="231" spans="1:6">
      <c r="A231" s="683"/>
      <c r="B231" s="579" t="s">
        <v>770</v>
      </c>
      <c r="C231" s="563"/>
      <c r="D231" s="560"/>
      <c r="E231" s="686"/>
      <c r="F231" s="561"/>
    </row>
    <row r="232" spans="1:6">
      <c r="A232" s="683"/>
      <c r="B232" s="579" t="s">
        <v>771</v>
      </c>
      <c r="C232" s="563"/>
      <c r="D232" s="560"/>
      <c r="E232" s="688"/>
      <c r="F232" s="561"/>
    </row>
    <row r="233" spans="1:6">
      <c r="A233" s="683"/>
      <c r="B233" s="579" t="s">
        <v>772</v>
      </c>
      <c r="C233" s="563"/>
      <c r="D233" s="560"/>
      <c r="E233" s="688"/>
      <c r="F233" s="561"/>
    </row>
    <row r="234" spans="1:6">
      <c r="A234" s="683"/>
      <c r="B234" s="579" t="s">
        <v>773</v>
      </c>
      <c r="C234" s="563"/>
      <c r="D234" s="560"/>
      <c r="E234" s="686"/>
      <c r="F234" s="561"/>
    </row>
    <row r="235" spans="1:6" ht="25.5">
      <c r="A235" s="683"/>
      <c r="B235" s="579" t="s">
        <v>774</v>
      </c>
      <c r="C235" s="563" t="s">
        <v>62</v>
      </c>
      <c r="D235" s="560">
        <v>1</v>
      </c>
      <c r="E235" s="688">
        <v>0</v>
      </c>
      <c r="F235" s="561">
        <f>D235*E235</f>
        <v>0</v>
      </c>
    </row>
    <row r="236" spans="1:6">
      <c r="A236" s="683"/>
      <c r="B236" s="579"/>
      <c r="C236" s="563"/>
      <c r="D236" s="560"/>
      <c r="E236" s="686"/>
      <c r="F236" s="561"/>
    </row>
    <row r="237" spans="1:6" ht="216.75">
      <c r="A237" s="683" t="s">
        <v>682</v>
      </c>
      <c r="B237" s="684" t="s">
        <v>775</v>
      </c>
      <c r="C237" s="563"/>
      <c r="D237" s="560"/>
      <c r="E237" s="686"/>
      <c r="F237" s="561"/>
    </row>
    <row r="238" spans="1:6" ht="38.25">
      <c r="A238" s="683"/>
      <c r="B238" s="579" t="s">
        <v>776</v>
      </c>
      <c r="C238" s="563"/>
      <c r="D238" s="560"/>
      <c r="E238" s="686"/>
      <c r="F238" s="561"/>
    </row>
    <row r="239" spans="1:6">
      <c r="A239" s="683"/>
      <c r="B239" s="579" t="s">
        <v>777</v>
      </c>
      <c r="C239" s="563"/>
      <c r="D239" s="560"/>
      <c r="E239" s="686"/>
      <c r="F239" s="561"/>
    </row>
    <row r="240" spans="1:6">
      <c r="A240" s="683"/>
      <c r="B240" s="579" t="s">
        <v>778</v>
      </c>
      <c r="C240" s="563"/>
      <c r="D240" s="560"/>
      <c r="E240" s="686"/>
      <c r="F240" s="561"/>
    </row>
    <row r="241" spans="1:6">
      <c r="A241" s="683"/>
      <c r="B241" s="579" t="s">
        <v>779</v>
      </c>
      <c r="C241" s="563"/>
      <c r="D241" s="560"/>
      <c r="E241" s="686"/>
      <c r="F241" s="561"/>
    </row>
    <row r="242" spans="1:6">
      <c r="A242" s="683"/>
      <c r="B242" s="579" t="s">
        <v>780</v>
      </c>
      <c r="C242" s="563"/>
      <c r="D242" s="560"/>
      <c r="E242" s="686"/>
      <c r="F242" s="561"/>
    </row>
    <row r="243" spans="1:6">
      <c r="A243" s="683"/>
      <c r="B243" s="579" t="s">
        <v>781</v>
      </c>
      <c r="C243" s="563"/>
      <c r="D243" s="560"/>
      <c r="E243" s="686"/>
      <c r="F243" s="561"/>
    </row>
    <row r="244" spans="1:6">
      <c r="A244" s="683"/>
      <c r="B244" s="579" t="s">
        <v>782</v>
      </c>
      <c r="C244" s="563"/>
      <c r="D244" s="560"/>
      <c r="E244" s="686"/>
      <c r="F244" s="561"/>
    </row>
    <row r="245" spans="1:6">
      <c r="A245" s="683"/>
      <c r="B245" s="579" t="s">
        <v>783</v>
      </c>
      <c r="C245" s="563"/>
      <c r="D245" s="560"/>
      <c r="E245" s="686"/>
      <c r="F245" s="561"/>
    </row>
    <row r="246" spans="1:6">
      <c r="A246" s="683"/>
      <c r="B246" s="579" t="s">
        <v>784</v>
      </c>
      <c r="C246" s="563"/>
      <c r="D246" s="560"/>
      <c r="E246" s="686"/>
      <c r="F246" s="561"/>
    </row>
    <row r="247" spans="1:6" ht="25.5">
      <c r="A247" s="683"/>
      <c r="B247" s="687" t="s">
        <v>785</v>
      </c>
      <c r="C247" s="563"/>
      <c r="D247" s="560"/>
      <c r="E247" s="686"/>
      <c r="F247" s="561"/>
    </row>
    <row r="248" spans="1:6">
      <c r="A248" s="683"/>
      <c r="B248" s="579" t="s">
        <v>786</v>
      </c>
      <c r="C248" s="563"/>
      <c r="D248" s="560"/>
      <c r="E248" s="686"/>
      <c r="F248" s="561"/>
    </row>
    <row r="249" spans="1:6">
      <c r="A249" s="683"/>
      <c r="B249" s="579" t="s">
        <v>787</v>
      </c>
      <c r="C249" s="563"/>
      <c r="D249" s="560"/>
      <c r="E249" s="686"/>
      <c r="F249" s="561"/>
    </row>
    <row r="250" spans="1:6">
      <c r="A250" s="683"/>
      <c r="B250" s="579" t="s">
        <v>788</v>
      </c>
      <c r="C250" s="563"/>
      <c r="D250" s="560"/>
      <c r="E250" s="686"/>
      <c r="F250" s="561"/>
    </row>
    <row r="251" spans="1:6">
      <c r="A251" s="683"/>
      <c r="B251" s="579" t="s">
        <v>789</v>
      </c>
      <c r="C251" s="563"/>
      <c r="D251" s="560"/>
      <c r="E251" s="686"/>
      <c r="F251" s="561"/>
    </row>
    <row r="252" spans="1:6">
      <c r="A252" s="683"/>
      <c r="B252" s="687" t="s">
        <v>790</v>
      </c>
      <c r="C252" s="563"/>
      <c r="D252" s="560"/>
      <c r="E252" s="686"/>
      <c r="F252" s="561"/>
    </row>
    <row r="253" spans="1:6">
      <c r="A253" s="683"/>
      <c r="B253" s="687" t="s">
        <v>791</v>
      </c>
      <c r="C253" s="563"/>
      <c r="D253" s="560"/>
      <c r="E253" s="686"/>
      <c r="F253" s="561"/>
    </row>
    <row r="254" spans="1:6">
      <c r="A254" s="683"/>
      <c r="B254" s="579" t="s">
        <v>792</v>
      </c>
      <c r="C254" s="563"/>
      <c r="D254" s="560"/>
      <c r="E254" s="688"/>
      <c r="F254" s="561"/>
    </row>
    <row r="255" spans="1:6">
      <c r="A255" s="683"/>
      <c r="B255" s="579" t="s">
        <v>793</v>
      </c>
      <c r="C255" s="563"/>
      <c r="D255" s="560"/>
      <c r="E255" s="686"/>
      <c r="F255" s="561"/>
    </row>
    <row r="256" spans="1:6" ht="25.5">
      <c r="A256" s="683"/>
      <c r="B256" s="616" t="s">
        <v>794</v>
      </c>
      <c r="C256" s="563"/>
      <c r="D256" s="560"/>
      <c r="E256" s="686"/>
      <c r="F256" s="561"/>
    </row>
    <row r="257" spans="1:6" ht="25.5">
      <c r="A257" s="683"/>
      <c r="B257" s="579" t="s">
        <v>795</v>
      </c>
      <c r="C257" s="563" t="s">
        <v>477</v>
      </c>
      <c r="D257" s="560">
        <v>1</v>
      </c>
      <c r="E257" s="688">
        <v>0</v>
      </c>
      <c r="F257" s="561">
        <f>D257*E257</f>
        <v>0</v>
      </c>
    </row>
    <row r="258" spans="1:6">
      <c r="A258" s="683"/>
      <c r="B258" s="616"/>
      <c r="C258" s="563"/>
      <c r="D258" s="560"/>
      <c r="E258" s="686"/>
      <c r="F258" s="561"/>
    </row>
    <row r="259" spans="1:6" ht="38.25">
      <c r="A259" s="683" t="s">
        <v>684</v>
      </c>
      <c r="B259" s="558" t="s">
        <v>796</v>
      </c>
      <c r="C259" s="563"/>
      <c r="D259" s="560"/>
      <c r="E259" s="686"/>
      <c r="F259" s="561"/>
    </row>
    <row r="260" spans="1:6">
      <c r="A260" s="683"/>
      <c r="B260" s="558" t="s">
        <v>797</v>
      </c>
      <c r="C260" s="563" t="s">
        <v>62</v>
      </c>
      <c r="D260" s="560">
        <v>1</v>
      </c>
      <c r="E260" s="686">
        <v>0</v>
      </c>
      <c r="F260" s="561">
        <f>D260*E260</f>
        <v>0</v>
      </c>
    </row>
    <row r="261" spans="1:6">
      <c r="A261" s="683"/>
      <c r="B261" s="616"/>
      <c r="C261" s="563"/>
      <c r="D261" s="560"/>
      <c r="E261" s="686"/>
      <c r="F261" s="561"/>
    </row>
    <row r="262" spans="1:6">
      <c r="A262" s="683" t="s">
        <v>687</v>
      </c>
      <c r="B262" s="607" t="s">
        <v>798</v>
      </c>
      <c r="C262" s="563"/>
      <c r="D262" s="560"/>
      <c r="E262" s="686"/>
      <c r="F262" s="561"/>
    </row>
    <row r="263" spans="1:6">
      <c r="A263" s="683"/>
      <c r="B263" s="607" t="s">
        <v>799</v>
      </c>
      <c r="C263" s="563"/>
      <c r="D263" s="560"/>
      <c r="E263" s="686"/>
      <c r="F263" s="561"/>
    </row>
    <row r="264" spans="1:6">
      <c r="A264" s="683"/>
      <c r="B264" s="607"/>
      <c r="C264" s="563"/>
      <c r="D264" s="560"/>
      <c r="E264" s="686"/>
      <c r="F264" s="561"/>
    </row>
    <row r="265" spans="1:6" ht="38.25">
      <c r="A265" s="683" t="s">
        <v>689</v>
      </c>
      <c r="B265" s="607" t="s">
        <v>800</v>
      </c>
      <c r="C265" s="563"/>
      <c r="D265" s="560"/>
      <c r="E265" s="686"/>
      <c r="F265" s="561"/>
    </row>
    <row r="266" spans="1:6">
      <c r="A266" s="683"/>
      <c r="B266" s="607" t="s">
        <v>801</v>
      </c>
      <c r="C266" s="563" t="s">
        <v>62</v>
      </c>
      <c r="D266" s="560">
        <v>1</v>
      </c>
      <c r="E266" s="686">
        <v>0</v>
      </c>
      <c r="F266" s="561">
        <f>D266*E266</f>
        <v>0</v>
      </c>
    </row>
    <row r="267" spans="1:6">
      <c r="A267" s="683"/>
      <c r="B267" s="607"/>
      <c r="C267" s="563"/>
      <c r="D267" s="560"/>
      <c r="E267" s="686"/>
      <c r="F267" s="561"/>
    </row>
    <row r="268" spans="1:6" ht="51">
      <c r="A268" s="683" t="s">
        <v>691</v>
      </c>
      <c r="B268" s="607" t="s">
        <v>802</v>
      </c>
      <c r="C268" s="563"/>
      <c r="D268" s="560"/>
      <c r="E268" s="686"/>
      <c r="F268" s="561"/>
    </row>
    <row r="269" spans="1:6">
      <c r="A269" s="683"/>
      <c r="B269" s="616" t="s">
        <v>803</v>
      </c>
      <c r="C269" s="563" t="s">
        <v>62</v>
      </c>
      <c r="D269" s="560">
        <v>1</v>
      </c>
      <c r="E269" s="686">
        <v>0</v>
      </c>
      <c r="F269" s="561">
        <f>D269*E269</f>
        <v>0</v>
      </c>
    </row>
    <row r="270" spans="1:6">
      <c r="A270" s="683"/>
      <c r="B270" s="616"/>
      <c r="C270" s="563"/>
      <c r="D270" s="560"/>
      <c r="E270" s="686"/>
      <c r="F270" s="561"/>
    </row>
    <row r="271" spans="1:6" ht="102">
      <c r="A271" s="683" t="s">
        <v>694</v>
      </c>
      <c r="B271" s="616" t="s">
        <v>804</v>
      </c>
      <c r="C271" s="563"/>
      <c r="D271" s="560"/>
      <c r="E271" s="686"/>
      <c r="F271" s="561"/>
    </row>
    <row r="272" spans="1:6">
      <c r="A272" s="683"/>
      <c r="B272" s="616" t="s">
        <v>805</v>
      </c>
      <c r="C272" s="563" t="s">
        <v>534</v>
      </c>
      <c r="D272" s="560">
        <v>25</v>
      </c>
      <c r="E272" s="686">
        <v>0</v>
      </c>
      <c r="F272" s="561">
        <f>D272*E272</f>
        <v>0</v>
      </c>
    </row>
    <row r="273" spans="1:6">
      <c r="A273" s="683"/>
      <c r="B273" s="616" t="s">
        <v>806</v>
      </c>
      <c r="C273" s="563" t="s">
        <v>534</v>
      </c>
      <c r="D273" s="560">
        <v>25</v>
      </c>
      <c r="E273" s="686">
        <v>0</v>
      </c>
      <c r="F273" s="561">
        <f>D273*E273</f>
        <v>0</v>
      </c>
    </row>
    <row r="274" spans="1:6">
      <c r="A274" s="683"/>
      <c r="B274" s="616"/>
      <c r="C274" s="563"/>
      <c r="D274" s="560"/>
      <c r="E274" s="686"/>
      <c r="F274" s="561"/>
    </row>
    <row r="275" spans="1:6" ht="25.5">
      <c r="A275" s="683" t="s">
        <v>698</v>
      </c>
      <c r="B275" s="616" t="s">
        <v>807</v>
      </c>
      <c r="C275" s="563"/>
      <c r="D275" s="560"/>
      <c r="E275" s="686"/>
      <c r="F275" s="561"/>
    </row>
    <row r="276" spans="1:6">
      <c r="A276" s="683"/>
      <c r="B276" s="616" t="s">
        <v>808</v>
      </c>
      <c r="C276" s="563" t="s">
        <v>534</v>
      </c>
      <c r="D276" s="560">
        <v>25</v>
      </c>
      <c r="E276" s="686">
        <v>0</v>
      </c>
      <c r="F276" s="561">
        <f>D276*E276</f>
        <v>0</v>
      </c>
    </row>
    <row r="277" spans="1:6">
      <c r="A277" s="683"/>
      <c r="B277" s="616"/>
      <c r="C277" s="563"/>
      <c r="D277" s="560"/>
      <c r="E277" s="686"/>
      <c r="F277" s="561"/>
    </row>
    <row r="278" spans="1:6" ht="51">
      <c r="A278" s="683" t="s">
        <v>701</v>
      </c>
      <c r="B278" s="616" t="s">
        <v>809</v>
      </c>
      <c r="C278" s="563"/>
      <c r="D278" s="560"/>
      <c r="E278" s="686"/>
      <c r="F278" s="561"/>
    </row>
    <row r="279" spans="1:6" ht="114.75">
      <c r="A279" s="683"/>
      <c r="B279" s="558" t="s">
        <v>810</v>
      </c>
      <c r="C279" s="563"/>
      <c r="D279" s="560"/>
      <c r="E279" s="686"/>
      <c r="F279" s="561"/>
    </row>
    <row r="280" spans="1:6" ht="25.5">
      <c r="A280" s="683"/>
      <c r="B280" s="616" t="s">
        <v>811</v>
      </c>
      <c r="C280" s="563" t="s">
        <v>62</v>
      </c>
      <c r="D280" s="560">
        <v>1</v>
      </c>
      <c r="E280" s="686">
        <v>0</v>
      </c>
      <c r="F280" s="561">
        <f>D280*E280</f>
        <v>0</v>
      </c>
    </row>
    <row r="281" spans="1:6">
      <c r="A281" s="683"/>
      <c r="B281" s="624"/>
      <c r="C281" s="563"/>
      <c r="D281" s="560"/>
      <c r="E281" s="686"/>
      <c r="F281" s="561"/>
    </row>
    <row r="282" spans="1:6" ht="38.25">
      <c r="A282" s="516" t="s">
        <v>413</v>
      </c>
      <c r="B282" s="616" t="s">
        <v>812</v>
      </c>
      <c r="C282" s="604"/>
      <c r="D282" s="608"/>
      <c r="E282" s="689"/>
      <c r="F282" s="527"/>
    </row>
    <row r="283" spans="1:6" ht="76.5">
      <c r="A283" s="516"/>
      <c r="B283" s="690" t="s">
        <v>813</v>
      </c>
      <c r="C283" s="604"/>
      <c r="D283" s="608"/>
      <c r="E283" s="689"/>
      <c r="F283" s="527"/>
    </row>
    <row r="284" spans="1:6" ht="25.5">
      <c r="A284" s="516"/>
      <c r="B284" s="607" t="s">
        <v>814</v>
      </c>
      <c r="C284" s="563" t="s">
        <v>477</v>
      </c>
      <c r="D284" s="560">
        <v>1</v>
      </c>
      <c r="E284" s="688">
        <v>0</v>
      </c>
      <c r="F284" s="561">
        <f>D284*E284</f>
        <v>0</v>
      </c>
    </row>
    <row r="285" spans="1:6">
      <c r="A285" s="516"/>
      <c r="B285" s="610"/>
      <c r="C285" s="563"/>
      <c r="D285" s="560"/>
      <c r="E285" s="686"/>
      <c r="F285" s="561"/>
    </row>
    <row r="286" spans="1:6" ht="38.25">
      <c r="A286" s="516" t="s">
        <v>415</v>
      </c>
      <c r="B286" s="607" t="s">
        <v>815</v>
      </c>
      <c r="C286" s="604"/>
      <c r="D286" s="608"/>
      <c r="E286" s="689"/>
      <c r="F286" s="527"/>
    </row>
    <row r="287" spans="1:6" ht="63.75">
      <c r="A287" s="516"/>
      <c r="B287" s="558" t="s">
        <v>816</v>
      </c>
      <c r="C287" s="604"/>
      <c r="D287" s="608"/>
      <c r="E287" s="689"/>
      <c r="F287" s="527"/>
    </row>
    <row r="288" spans="1:6">
      <c r="A288" s="516"/>
      <c r="B288" s="610" t="s">
        <v>817</v>
      </c>
      <c r="C288" s="563" t="s">
        <v>477</v>
      </c>
      <c r="D288" s="560">
        <v>1</v>
      </c>
      <c r="E288" s="688">
        <v>0</v>
      </c>
      <c r="F288" s="561">
        <f>D288*E288</f>
        <v>0</v>
      </c>
    </row>
    <row r="289" spans="1:6">
      <c r="A289" s="516"/>
      <c r="B289" s="614"/>
      <c r="C289" s="563"/>
      <c r="D289" s="560"/>
      <c r="E289" s="686"/>
      <c r="F289" s="561"/>
    </row>
    <row r="290" spans="1:6" ht="38.25">
      <c r="A290" s="516" t="s">
        <v>417</v>
      </c>
      <c r="B290" s="607" t="s">
        <v>818</v>
      </c>
      <c r="C290" s="604"/>
      <c r="D290" s="608"/>
      <c r="E290" s="689"/>
      <c r="F290" s="527"/>
    </row>
    <row r="291" spans="1:6" ht="63.75">
      <c r="A291" s="516"/>
      <c r="B291" s="558" t="s">
        <v>819</v>
      </c>
      <c r="C291" s="604"/>
      <c r="D291" s="608"/>
      <c r="E291" s="689"/>
      <c r="F291" s="527"/>
    </row>
    <row r="292" spans="1:6">
      <c r="A292" s="516"/>
      <c r="B292" s="610" t="s">
        <v>820</v>
      </c>
      <c r="C292" s="563" t="s">
        <v>477</v>
      </c>
      <c r="D292" s="560">
        <v>1</v>
      </c>
      <c r="E292" s="688">
        <v>0</v>
      </c>
      <c r="F292" s="561">
        <f>D292*E292</f>
        <v>0</v>
      </c>
    </row>
    <row r="293" spans="1:6">
      <c r="A293" s="516"/>
      <c r="B293" s="614"/>
      <c r="C293" s="563"/>
      <c r="D293" s="560"/>
      <c r="E293" s="686"/>
      <c r="F293" s="561"/>
    </row>
    <row r="294" spans="1:6" ht="38.25">
      <c r="A294" s="516" t="s">
        <v>419</v>
      </c>
      <c r="B294" s="616" t="s">
        <v>821</v>
      </c>
      <c r="C294" s="563"/>
      <c r="D294" s="560"/>
      <c r="E294" s="686"/>
      <c r="F294" s="561"/>
    </row>
    <row r="295" spans="1:6" ht="38.25">
      <c r="A295" s="516"/>
      <c r="B295" s="558" t="s">
        <v>822</v>
      </c>
      <c r="C295" s="563"/>
      <c r="D295" s="560"/>
      <c r="E295" s="688"/>
      <c r="F295" s="561"/>
    </row>
    <row r="296" spans="1:6" ht="102">
      <c r="A296" s="516"/>
      <c r="B296" s="558" t="s">
        <v>823</v>
      </c>
      <c r="C296" s="563"/>
      <c r="D296" s="560"/>
      <c r="E296" s="688"/>
      <c r="F296" s="561"/>
    </row>
    <row r="297" spans="1:6" ht="63.75">
      <c r="A297" s="516"/>
      <c r="B297" s="558" t="s">
        <v>824</v>
      </c>
      <c r="C297" s="563"/>
      <c r="D297" s="560"/>
      <c r="E297" s="688"/>
      <c r="F297" s="561"/>
    </row>
    <row r="298" spans="1:6" ht="25.5">
      <c r="A298" s="516"/>
      <c r="B298" s="616" t="s">
        <v>825</v>
      </c>
      <c r="C298" s="563" t="s">
        <v>477</v>
      </c>
      <c r="D298" s="560">
        <v>1</v>
      </c>
      <c r="E298" s="688">
        <v>0</v>
      </c>
      <c r="F298" s="561">
        <f>D298*E298</f>
        <v>0</v>
      </c>
    </row>
    <row r="299" spans="1:6">
      <c r="A299" s="691"/>
      <c r="B299" s="692"/>
      <c r="C299" s="693"/>
      <c r="D299" s="694"/>
      <c r="E299" s="695"/>
      <c r="F299" s="696"/>
    </row>
    <row r="300" spans="1:6" ht="63.75">
      <c r="A300" s="697" t="s">
        <v>421</v>
      </c>
      <c r="B300" s="618" t="s">
        <v>826</v>
      </c>
      <c r="C300" s="698"/>
      <c r="D300" s="698"/>
      <c r="E300" s="699"/>
      <c r="F300" s="700"/>
    </row>
    <row r="301" spans="1:6">
      <c r="A301" s="701"/>
      <c r="B301" s="616" t="s">
        <v>827</v>
      </c>
      <c r="C301" s="698" t="s">
        <v>534</v>
      </c>
      <c r="D301" s="698">
        <v>6</v>
      </c>
      <c r="E301" s="509">
        <v>0</v>
      </c>
      <c r="F301" s="527">
        <f>E301*D301</f>
        <v>0</v>
      </c>
    </row>
    <row r="302" spans="1:6">
      <c r="A302" s="701"/>
      <c r="B302" s="616" t="s">
        <v>738</v>
      </c>
      <c r="C302" s="698" t="s">
        <v>534</v>
      </c>
      <c r="D302" s="698">
        <v>10</v>
      </c>
      <c r="E302" s="509">
        <v>0</v>
      </c>
      <c r="F302" s="527">
        <f>E302*D302</f>
        <v>0</v>
      </c>
    </row>
    <row r="303" spans="1:6">
      <c r="A303" s="701"/>
      <c r="B303" s="616"/>
      <c r="C303" s="702"/>
      <c r="D303" s="698"/>
      <c r="E303" s="509"/>
      <c r="F303" s="527"/>
    </row>
    <row r="304" spans="1:6" ht="51">
      <c r="A304" s="516" t="s">
        <v>548</v>
      </c>
      <c r="B304" s="703" t="s">
        <v>828</v>
      </c>
      <c r="C304" s="604"/>
      <c r="D304" s="608"/>
      <c r="E304" s="689"/>
      <c r="F304" s="527"/>
    </row>
    <row r="305" spans="1:6" ht="25.5">
      <c r="A305" s="516"/>
      <c r="B305" s="704" t="s">
        <v>829</v>
      </c>
      <c r="C305" s="507" t="s">
        <v>477</v>
      </c>
      <c r="D305" s="508">
        <v>1</v>
      </c>
      <c r="E305" s="556">
        <v>0</v>
      </c>
      <c r="F305" s="561">
        <f>E305*D305</f>
        <v>0</v>
      </c>
    </row>
    <row r="306" spans="1:6">
      <c r="A306" s="705"/>
      <c r="B306" s="706"/>
      <c r="C306" s="707"/>
      <c r="D306" s="708"/>
      <c r="E306" s="709"/>
      <c r="F306" s="710"/>
    </row>
    <row r="307" spans="1:6" ht="38.25">
      <c r="A307" s="505" t="s">
        <v>425</v>
      </c>
      <c r="B307" s="711" t="s">
        <v>830</v>
      </c>
      <c r="C307" s="712"/>
      <c r="D307" s="713"/>
      <c r="E307" s="714"/>
      <c r="F307" s="715"/>
    </row>
    <row r="308" spans="1:6">
      <c r="A308" s="505"/>
      <c r="B308" s="558" t="s">
        <v>831</v>
      </c>
      <c r="C308" s="716"/>
      <c r="D308" s="713"/>
      <c r="E308" s="714"/>
      <c r="F308" s="715"/>
    </row>
    <row r="309" spans="1:6">
      <c r="A309" s="505"/>
      <c r="B309" s="579" t="s">
        <v>832</v>
      </c>
      <c r="C309" s="716"/>
      <c r="D309" s="713"/>
      <c r="E309" s="714"/>
      <c r="F309" s="715"/>
    </row>
    <row r="310" spans="1:6">
      <c r="A310" s="717"/>
      <c r="B310" s="718" t="s">
        <v>833</v>
      </c>
      <c r="C310" s="716"/>
      <c r="D310" s="508"/>
      <c r="E310" s="542"/>
      <c r="F310" s="514"/>
    </row>
    <row r="311" spans="1:6" ht="25.5">
      <c r="A311" s="717"/>
      <c r="B311" s="719" t="s">
        <v>834</v>
      </c>
      <c r="C311" s="716" t="s">
        <v>477</v>
      </c>
      <c r="D311" s="560">
        <v>1</v>
      </c>
      <c r="E311" s="611">
        <v>0</v>
      </c>
      <c r="F311" s="514">
        <f>D311*E311</f>
        <v>0</v>
      </c>
    </row>
    <row r="312" spans="1:6">
      <c r="A312" s="717"/>
      <c r="B312" s="720"/>
      <c r="C312" s="712"/>
      <c r="D312" s="560"/>
      <c r="E312" s="612"/>
      <c r="F312" s="514"/>
    </row>
    <row r="313" spans="1:6" ht="25.5">
      <c r="A313" s="582" t="s">
        <v>427</v>
      </c>
      <c r="B313" s="721" t="s">
        <v>835</v>
      </c>
      <c r="C313" s="712"/>
      <c r="D313" s="713"/>
      <c r="E313" s="722"/>
      <c r="F313" s="723"/>
    </row>
    <row r="314" spans="1:6">
      <c r="A314" s="582"/>
      <c r="B314" s="687" t="s">
        <v>831</v>
      </c>
      <c r="C314" s="716"/>
      <c r="D314" s="713"/>
      <c r="E314" s="722"/>
      <c r="F314" s="723"/>
    </row>
    <row r="315" spans="1:6">
      <c r="A315" s="724"/>
      <c r="B315" s="725" t="s">
        <v>836</v>
      </c>
      <c r="C315" s="712"/>
      <c r="D315" s="508"/>
      <c r="E315" s="533"/>
      <c r="F315" s="726"/>
    </row>
    <row r="316" spans="1:6">
      <c r="A316" s="724"/>
      <c r="B316" s="721" t="s">
        <v>837</v>
      </c>
      <c r="C316" s="712" t="s">
        <v>477</v>
      </c>
      <c r="D316" s="560">
        <v>1</v>
      </c>
      <c r="E316" s="611">
        <v>0</v>
      </c>
      <c r="F316" s="726">
        <f>D316*E316</f>
        <v>0</v>
      </c>
    </row>
    <row r="317" spans="1:6">
      <c r="A317" s="701"/>
      <c r="B317" s="727"/>
      <c r="C317" s="728"/>
      <c r="D317" s="698"/>
      <c r="E317" s="509"/>
      <c r="F317" s="527"/>
    </row>
    <row r="318" spans="1:6" ht="25.5">
      <c r="A318" s="582" t="s">
        <v>552</v>
      </c>
      <c r="B318" s="729" t="s">
        <v>838</v>
      </c>
      <c r="C318" s="702"/>
      <c r="D318" s="698"/>
      <c r="E318" s="509"/>
      <c r="F318" s="527"/>
    </row>
    <row r="319" spans="1:6" ht="14.25">
      <c r="A319" s="582"/>
      <c r="B319" s="730" t="s">
        <v>839</v>
      </c>
      <c r="C319" s="702"/>
      <c r="D319" s="698"/>
      <c r="E319" s="509"/>
      <c r="F319" s="527"/>
    </row>
    <row r="320" spans="1:6" ht="25.5">
      <c r="A320" s="582"/>
      <c r="B320" s="687" t="s">
        <v>840</v>
      </c>
      <c r="C320" s="559" t="s">
        <v>477</v>
      </c>
      <c r="D320" s="560">
        <v>1</v>
      </c>
      <c r="E320" s="518">
        <v>0</v>
      </c>
      <c r="F320" s="561">
        <f>E320*D320</f>
        <v>0</v>
      </c>
    </row>
    <row r="321" spans="1:6">
      <c r="A321" s="582"/>
      <c r="B321" s="731"/>
      <c r="C321" s="732"/>
      <c r="D321" s="687"/>
      <c r="E321" s="607"/>
      <c r="F321" s="527"/>
    </row>
    <row r="322" spans="1:6" ht="25.5">
      <c r="A322" s="516" t="s">
        <v>431</v>
      </c>
      <c r="B322" s="579" t="s">
        <v>730</v>
      </c>
      <c r="C322" s="604"/>
      <c r="D322" s="608"/>
      <c r="E322" s="689"/>
      <c r="F322" s="527"/>
    </row>
    <row r="323" spans="1:6">
      <c r="A323" s="516"/>
      <c r="B323" s="579" t="s">
        <v>841</v>
      </c>
      <c r="C323" s="559" t="s">
        <v>477</v>
      </c>
      <c r="D323" s="560">
        <v>4</v>
      </c>
      <c r="E323" s="688">
        <v>0</v>
      </c>
      <c r="F323" s="561">
        <f t="shared" ref="F323:F325" si="4">D323*E323</f>
        <v>0</v>
      </c>
    </row>
    <row r="324" spans="1:6">
      <c r="A324" s="516"/>
      <c r="B324" s="579" t="s">
        <v>842</v>
      </c>
      <c r="C324" s="559" t="s">
        <v>477</v>
      </c>
      <c r="D324" s="560">
        <v>9</v>
      </c>
      <c r="E324" s="688">
        <v>0</v>
      </c>
      <c r="F324" s="561">
        <f t="shared" si="4"/>
        <v>0</v>
      </c>
    </row>
    <row r="325" spans="1:6">
      <c r="A325" s="516"/>
      <c r="B325" s="579" t="s">
        <v>735</v>
      </c>
      <c r="C325" s="559" t="s">
        <v>477</v>
      </c>
      <c r="D325" s="560">
        <v>6</v>
      </c>
      <c r="E325" s="688">
        <v>0</v>
      </c>
      <c r="F325" s="561">
        <f t="shared" si="4"/>
        <v>0</v>
      </c>
    </row>
    <row r="326" spans="1:6">
      <c r="A326" s="516"/>
      <c r="B326" s="579"/>
      <c r="C326" s="559"/>
      <c r="D326" s="559"/>
      <c r="E326" s="733"/>
      <c r="F326" s="561"/>
    </row>
    <row r="327" spans="1:6" ht="25.5">
      <c r="A327" s="516" t="s">
        <v>433</v>
      </c>
      <c r="B327" s="579" t="s">
        <v>843</v>
      </c>
      <c r="C327" s="604"/>
      <c r="D327" s="608"/>
      <c r="E327" s="689"/>
      <c r="F327" s="527"/>
    </row>
    <row r="328" spans="1:6">
      <c r="A328" s="516"/>
      <c r="B328" s="579" t="s">
        <v>842</v>
      </c>
      <c r="C328" s="559" t="s">
        <v>477</v>
      </c>
      <c r="D328" s="560">
        <v>1</v>
      </c>
      <c r="E328" s="688">
        <v>0</v>
      </c>
      <c r="F328" s="561">
        <f>D328*E328</f>
        <v>0</v>
      </c>
    </row>
    <row r="329" spans="1:6">
      <c r="A329" s="516"/>
      <c r="B329" s="579" t="s">
        <v>735</v>
      </c>
      <c r="C329" s="559" t="s">
        <v>477</v>
      </c>
      <c r="D329" s="560">
        <v>2</v>
      </c>
      <c r="E329" s="688">
        <v>0</v>
      </c>
      <c r="F329" s="561">
        <f>D329*E329</f>
        <v>0</v>
      </c>
    </row>
    <row r="330" spans="1:6">
      <c r="A330" s="516"/>
      <c r="B330" s="579"/>
      <c r="C330" s="559"/>
      <c r="D330" s="559"/>
      <c r="E330" s="733"/>
      <c r="F330" s="561"/>
    </row>
    <row r="331" spans="1:6" ht="25.5">
      <c r="A331" s="516" t="s">
        <v>435</v>
      </c>
      <c r="B331" s="579" t="s">
        <v>844</v>
      </c>
      <c r="C331" s="604"/>
      <c r="D331" s="608"/>
      <c r="E331" s="689"/>
      <c r="F331" s="527"/>
    </row>
    <row r="332" spans="1:6">
      <c r="A332" s="516"/>
      <c r="B332" s="579" t="s">
        <v>842</v>
      </c>
      <c r="C332" s="559" t="s">
        <v>477</v>
      </c>
      <c r="D332" s="560">
        <v>1</v>
      </c>
      <c r="E332" s="688">
        <v>0</v>
      </c>
      <c r="F332" s="561">
        <f>D332*E332</f>
        <v>0</v>
      </c>
    </row>
    <row r="333" spans="1:6">
      <c r="A333" s="516"/>
      <c r="B333" s="549"/>
      <c r="C333" s="734"/>
      <c r="D333" s="560"/>
      <c r="E333" s="686"/>
      <c r="F333" s="561"/>
    </row>
    <row r="334" spans="1:6" ht="25.5">
      <c r="A334" s="516" t="s">
        <v>450</v>
      </c>
      <c r="B334" s="579" t="s">
        <v>845</v>
      </c>
      <c r="C334" s="563"/>
      <c r="D334" s="560"/>
      <c r="E334" s="688"/>
      <c r="F334" s="561"/>
    </row>
    <row r="335" spans="1:6">
      <c r="A335" s="516"/>
      <c r="B335" s="579" t="s">
        <v>735</v>
      </c>
      <c r="C335" s="559" t="s">
        <v>477</v>
      </c>
      <c r="D335" s="560">
        <v>1</v>
      </c>
      <c r="E335" s="688">
        <v>0</v>
      </c>
      <c r="F335" s="561">
        <f>D335*E335</f>
        <v>0</v>
      </c>
    </row>
    <row r="336" spans="1:6">
      <c r="A336" s="516"/>
      <c r="B336" s="549"/>
      <c r="C336" s="563"/>
      <c r="D336" s="563"/>
      <c r="E336" s="735"/>
      <c r="F336" s="561"/>
    </row>
    <row r="337" spans="1:6" ht="51">
      <c r="A337" s="516" t="s">
        <v>452</v>
      </c>
      <c r="B337" s="579" t="s">
        <v>846</v>
      </c>
      <c r="C337" s="563"/>
      <c r="D337" s="736"/>
      <c r="E337" s="556"/>
      <c r="F337" s="736"/>
    </row>
    <row r="338" spans="1:6">
      <c r="A338" s="516"/>
      <c r="B338" s="579" t="s">
        <v>847</v>
      </c>
      <c r="C338" s="507" t="s">
        <v>534</v>
      </c>
      <c r="D338" s="508">
        <v>5</v>
      </c>
      <c r="E338" s="556">
        <v>0</v>
      </c>
      <c r="F338" s="527">
        <f>E338*D338</f>
        <v>0</v>
      </c>
    </row>
    <row r="339" spans="1:6">
      <c r="A339" s="516"/>
      <c r="B339" s="579"/>
      <c r="C339" s="563"/>
      <c r="D339" s="508"/>
      <c r="E339" s="737"/>
      <c r="F339" s="527"/>
    </row>
    <row r="340" spans="1:6" ht="38.25">
      <c r="A340" s="516" t="s">
        <v>454</v>
      </c>
      <c r="B340" s="579" t="s">
        <v>848</v>
      </c>
      <c r="C340" s="563" t="s">
        <v>62</v>
      </c>
      <c r="D340" s="560">
        <v>2</v>
      </c>
      <c r="E340" s="688">
        <v>0</v>
      </c>
      <c r="F340" s="561">
        <f>D340*E340</f>
        <v>0</v>
      </c>
    </row>
    <row r="341" spans="1:6">
      <c r="A341" s="516"/>
      <c r="B341" s="549"/>
      <c r="C341" s="604"/>
      <c r="D341" s="608"/>
      <c r="E341" s="737"/>
      <c r="F341" s="527"/>
    </row>
    <row r="342" spans="1:6" ht="38.25">
      <c r="A342" s="516" t="s">
        <v>456</v>
      </c>
      <c r="B342" s="579" t="s">
        <v>849</v>
      </c>
      <c r="C342" s="563" t="s">
        <v>62</v>
      </c>
      <c r="D342" s="560">
        <v>1</v>
      </c>
      <c r="E342" s="688">
        <v>0</v>
      </c>
      <c r="F342" s="561">
        <f>D342*E342</f>
        <v>0</v>
      </c>
    </row>
    <row r="343" spans="1:6">
      <c r="A343" s="516"/>
      <c r="B343" s="549"/>
      <c r="C343" s="604"/>
      <c r="D343" s="608"/>
      <c r="E343" s="738"/>
      <c r="F343" s="527"/>
    </row>
    <row r="344" spans="1:6" ht="25.5">
      <c r="A344" s="516" t="s">
        <v>458</v>
      </c>
      <c r="B344" s="579" t="s">
        <v>850</v>
      </c>
      <c r="C344" s="563" t="s">
        <v>62</v>
      </c>
      <c r="D344" s="560">
        <v>4</v>
      </c>
      <c r="E344" s="688">
        <v>0</v>
      </c>
      <c r="F344" s="561">
        <f>D344*E344</f>
        <v>0</v>
      </c>
    </row>
    <row r="345" spans="1:6">
      <c r="A345" s="691"/>
      <c r="B345" s="739"/>
      <c r="C345" s="740"/>
      <c r="D345" s="694"/>
      <c r="E345" s="695"/>
      <c r="F345" s="696"/>
    </row>
    <row r="346" spans="1:6" ht="63.75">
      <c r="A346" s="516" t="s">
        <v>460</v>
      </c>
      <c r="B346" s="579" t="s">
        <v>851</v>
      </c>
      <c r="C346" s="604"/>
      <c r="D346" s="608"/>
      <c r="E346" s="606"/>
      <c r="F346" s="527"/>
    </row>
    <row r="347" spans="1:6">
      <c r="A347" s="516"/>
      <c r="B347" s="610" t="s">
        <v>852</v>
      </c>
      <c r="C347" s="741"/>
      <c r="D347" s="742"/>
      <c r="E347" s="743"/>
      <c r="F347" s="510"/>
    </row>
    <row r="348" spans="1:6" ht="25.5">
      <c r="A348" s="516"/>
      <c r="B348" s="687" t="s">
        <v>853</v>
      </c>
      <c r="C348" s="585" t="s">
        <v>854</v>
      </c>
      <c r="D348" s="742">
        <v>1</v>
      </c>
      <c r="E348" s="744">
        <v>0</v>
      </c>
      <c r="F348" s="510">
        <f>D348*E348</f>
        <v>0</v>
      </c>
    </row>
    <row r="349" spans="1:6">
      <c r="A349" s="516"/>
      <c r="B349" s="731"/>
      <c r="C349" s="585"/>
      <c r="D349" s="742"/>
      <c r="E349" s="744"/>
      <c r="F349" s="510"/>
    </row>
    <row r="350" spans="1:6" ht="63.75">
      <c r="A350" s="516" t="s">
        <v>462</v>
      </c>
      <c r="B350" s="579" t="s">
        <v>855</v>
      </c>
      <c r="C350" s="604"/>
      <c r="D350" s="608"/>
      <c r="E350" s="745"/>
      <c r="F350" s="527"/>
    </row>
    <row r="351" spans="1:6">
      <c r="A351" s="516"/>
      <c r="B351" s="610" t="s">
        <v>856</v>
      </c>
      <c r="C351" s="741"/>
      <c r="D351" s="742"/>
      <c r="E351" s="744"/>
      <c r="F351" s="510"/>
    </row>
    <row r="352" spans="1:6">
      <c r="A352" s="516"/>
      <c r="B352" s="579" t="s">
        <v>857</v>
      </c>
      <c r="C352" s="585" t="s">
        <v>854</v>
      </c>
      <c r="D352" s="742">
        <v>1</v>
      </c>
      <c r="E352" s="744">
        <v>0</v>
      </c>
      <c r="F352" s="510">
        <f>D352*E352</f>
        <v>0</v>
      </c>
    </row>
    <row r="353" spans="1:6">
      <c r="A353" s="717"/>
      <c r="B353" s="746"/>
      <c r="C353" s="716"/>
      <c r="D353" s="713"/>
      <c r="E353" s="509"/>
      <c r="F353" s="527"/>
    </row>
    <row r="354" spans="1:6">
      <c r="A354" s="717" t="s">
        <v>464</v>
      </c>
      <c r="B354" s="747" t="s">
        <v>858</v>
      </c>
      <c r="C354" s="713"/>
      <c r="D354" s="748"/>
      <c r="E354" s="527"/>
      <c r="F354" s="536"/>
    </row>
    <row r="355" spans="1:6" ht="25.5">
      <c r="A355" s="717"/>
      <c r="B355" s="747" t="s">
        <v>859</v>
      </c>
      <c r="C355" s="713"/>
      <c r="D355" s="748"/>
      <c r="E355" s="527"/>
      <c r="F355" s="536"/>
    </row>
    <row r="356" spans="1:6">
      <c r="A356" s="717"/>
      <c r="B356" s="747" t="s">
        <v>860</v>
      </c>
      <c r="C356" s="713"/>
      <c r="D356" s="748"/>
      <c r="E356" s="527"/>
      <c r="F356" s="536"/>
    </row>
    <row r="357" spans="1:6">
      <c r="A357" s="717"/>
      <c r="B357" s="747" t="s">
        <v>861</v>
      </c>
      <c r="C357" s="713"/>
      <c r="D357" s="748"/>
      <c r="E357" s="527"/>
      <c r="F357" s="536"/>
    </row>
    <row r="358" spans="1:6">
      <c r="A358" s="717"/>
      <c r="B358" s="747" t="s">
        <v>862</v>
      </c>
      <c r="C358" s="713"/>
      <c r="D358" s="748"/>
      <c r="E358" s="527"/>
      <c r="F358" s="536"/>
    </row>
    <row r="359" spans="1:6">
      <c r="A359" s="717"/>
      <c r="B359" s="747" t="s">
        <v>863</v>
      </c>
      <c r="C359" s="713" t="s">
        <v>62</v>
      </c>
      <c r="D359" s="748">
        <v>1</v>
      </c>
      <c r="E359" s="527">
        <v>0</v>
      </c>
      <c r="F359" s="510">
        <f>D359*E359</f>
        <v>0</v>
      </c>
    </row>
    <row r="360" spans="1:6">
      <c r="A360" s="717"/>
      <c r="B360" s="747"/>
      <c r="C360" s="713"/>
      <c r="D360" s="748"/>
      <c r="E360" s="527"/>
      <c r="F360" s="536"/>
    </row>
    <row r="361" spans="1:6">
      <c r="A361" s="717" t="s">
        <v>466</v>
      </c>
      <c r="B361" s="747" t="s">
        <v>864</v>
      </c>
      <c r="C361" s="713"/>
      <c r="D361" s="748"/>
      <c r="E361" s="527"/>
      <c r="F361" s="536"/>
    </row>
    <row r="362" spans="1:6">
      <c r="A362" s="717"/>
      <c r="B362" s="747" t="s">
        <v>865</v>
      </c>
      <c r="C362" s="713"/>
      <c r="D362" s="748"/>
      <c r="E362" s="527"/>
      <c r="F362" s="536"/>
    </row>
    <row r="363" spans="1:6">
      <c r="A363" s="717"/>
      <c r="B363" s="747" t="s">
        <v>866</v>
      </c>
      <c r="C363" s="713"/>
      <c r="D363" s="748"/>
      <c r="E363" s="527"/>
      <c r="F363" s="536"/>
    </row>
    <row r="364" spans="1:6">
      <c r="A364" s="717"/>
      <c r="B364" s="747" t="s">
        <v>867</v>
      </c>
      <c r="C364" s="713"/>
      <c r="D364" s="748"/>
      <c r="E364" s="527"/>
      <c r="F364" s="536"/>
    </row>
    <row r="365" spans="1:6">
      <c r="A365" s="717"/>
      <c r="B365" s="747" t="s">
        <v>868</v>
      </c>
      <c r="C365" s="713" t="s">
        <v>62</v>
      </c>
      <c r="D365" s="748">
        <v>1</v>
      </c>
      <c r="E365" s="527">
        <v>0</v>
      </c>
      <c r="F365" s="510">
        <f>D365*E365</f>
        <v>0</v>
      </c>
    </row>
    <row r="366" spans="1:6">
      <c r="A366" s="717"/>
      <c r="B366" s="749"/>
      <c r="C366" s="713"/>
      <c r="D366" s="748"/>
      <c r="E366" s="527"/>
      <c r="F366" s="536"/>
    </row>
    <row r="367" spans="1:6">
      <c r="A367" s="505" t="s">
        <v>578</v>
      </c>
      <c r="B367" s="750" t="s">
        <v>869</v>
      </c>
      <c r="C367" s="563" t="s">
        <v>62</v>
      </c>
      <c r="D367" s="560">
        <v>1</v>
      </c>
      <c r="E367" s="564">
        <v>0</v>
      </c>
      <c r="F367" s="510">
        <f>D367*E367</f>
        <v>0</v>
      </c>
    </row>
    <row r="368" spans="1:6">
      <c r="A368" s="505"/>
      <c r="B368" s="751"/>
      <c r="C368" s="563"/>
      <c r="D368" s="560"/>
      <c r="E368" s="564"/>
      <c r="F368" s="510"/>
    </row>
    <row r="369" spans="1:6">
      <c r="A369" s="505" t="s">
        <v>580</v>
      </c>
      <c r="B369" s="635" t="s">
        <v>753</v>
      </c>
      <c r="C369" s="563" t="s">
        <v>709</v>
      </c>
      <c r="D369" s="560">
        <v>4</v>
      </c>
      <c r="E369" s="564">
        <v>0</v>
      </c>
      <c r="F369" s="510">
        <f>D369*E369</f>
        <v>0</v>
      </c>
    </row>
    <row r="370" spans="1:6">
      <c r="A370" s="505"/>
      <c r="B370" s="635"/>
      <c r="C370" s="563"/>
      <c r="D370" s="508"/>
      <c r="E370" s="509"/>
      <c r="F370" s="519"/>
    </row>
    <row r="371" spans="1:6" ht="25.5">
      <c r="A371" s="505" t="s">
        <v>870</v>
      </c>
      <c r="B371" s="579" t="s">
        <v>871</v>
      </c>
      <c r="C371" s="563" t="s">
        <v>62</v>
      </c>
      <c r="D371" s="560">
        <v>1</v>
      </c>
      <c r="E371" s="564">
        <v>0</v>
      </c>
      <c r="F371" s="510">
        <f>D371*E371</f>
        <v>0</v>
      </c>
    </row>
    <row r="372" spans="1:6">
      <c r="A372" s="505"/>
      <c r="B372" s="579"/>
      <c r="C372" s="563"/>
      <c r="D372" s="508"/>
      <c r="E372" s="509"/>
      <c r="F372" s="519"/>
    </row>
    <row r="373" spans="1:6" ht="38.25">
      <c r="A373" s="505" t="s">
        <v>872</v>
      </c>
      <c r="B373" s="579" t="s">
        <v>873</v>
      </c>
      <c r="C373" s="563" t="s">
        <v>62</v>
      </c>
      <c r="D373" s="560">
        <v>1</v>
      </c>
      <c r="E373" s="564">
        <v>0</v>
      </c>
      <c r="F373" s="510">
        <f>D373*E373</f>
        <v>0</v>
      </c>
    </row>
    <row r="374" spans="1:6">
      <c r="A374" s="505"/>
      <c r="B374" s="635"/>
      <c r="C374" s="563"/>
      <c r="D374" s="560"/>
      <c r="E374" s="564"/>
      <c r="F374" s="510"/>
    </row>
    <row r="375" spans="1:6" ht="25.5">
      <c r="A375" s="505" t="s">
        <v>874</v>
      </c>
      <c r="B375" s="635" t="s">
        <v>755</v>
      </c>
      <c r="C375" s="563" t="s">
        <v>62</v>
      </c>
      <c r="D375" s="560">
        <v>1</v>
      </c>
      <c r="E375" s="564">
        <v>0</v>
      </c>
      <c r="F375" s="510">
        <f>D375*E375</f>
        <v>0</v>
      </c>
    </row>
    <row r="376" spans="1:6">
      <c r="A376" s="647"/>
      <c r="B376" s="648" t="s">
        <v>756</v>
      </c>
      <c r="C376" s="649" t="s">
        <v>713</v>
      </c>
      <c r="D376" s="650"/>
      <c r="E376" s="651"/>
      <c r="F376" s="652">
        <f>SUM(F224:F375)</f>
        <v>0</v>
      </c>
    </row>
    <row r="377" spans="1:6">
      <c r="A377" s="582"/>
      <c r="B377" s="635"/>
      <c r="C377" s="507"/>
      <c r="D377" s="508"/>
      <c r="E377" s="509"/>
      <c r="F377" s="519"/>
    </row>
    <row r="378" spans="1:6" ht="25.5">
      <c r="A378" s="505" t="s">
        <v>875</v>
      </c>
      <c r="B378" s="579" t="s">
        <v>757</v>
      </c>
      <c r="C378" s="581" t="s">
        <v>317</v>
      </c>
      <c r="D378" s="585">
        <v>2</v>
      </c>
      <c r="E378" s="509"/>
      <c r="F378" s="527">
        <f>SUM(F376*(D378/100))</f>
        <v>0</v>
      </c>
    </row>
    <row r="379" spans="1:6">
      <c r="A379" s="582"/>
      <c r="B379" s="635"/>
      <c r="C379" s="507"/>
      <c r="D379" s="508"/>
      <c r="E379" s="509"/>
      <c r="F379" s="519"/>
    </row>
    <row r="380" spans="1:6">
      <c r="A380" s="583" t="s">
        <v>876</v>
      </c>
      <c r="B380" s="584" t="s">
        <v>758</v>
      </c>
      <c r="C380" s="581" t="s">
        <v>317</v>
      </c>
      <c r="D380" s="585">
        <v>1</v>
      </c>
      <c r="E380" s="509"/>
      <c r="F380" s="527">
        <f>SUM(F376*(D380/100))</f>
        <v>0</v>
      </c>
    </row>
    <row r="381" spans="1:6">
      <c r="A381" s="583"/>
      <c r="B381" s="584"/>
      <c r="C381" s="581"/>
      <c r="D381" s="585"/>
      <c r="E381" s="586"/>
      <c r="F381" s="587"/>
    </row>
    <row r="382" spans="1:6">
      <c r="A382" s="505" t="s">
        <v>877</v>
      </c>
      <c r="B382" s="579" t="s">
        <v>716</v>
      </c>
      <c r="C382" s="532" t="s">
        <v>317</v>
      </c>
      <c r="D382" s="523">
        <v>1</v>
      </c>
      <c r="E382" s="518"/>
      <c r="F382" s="527">
        <f>SUM(F376*(D382/100))</f>
        <v>0</v>
      </c>
    </row>
    <row r="383" spans="1:6">
      <c r="A383" s="505"/>
      <c r="B383" s="635"/>
      <c r="C383" s="532"/>
      <c r="D383" s="523"/>
      <c r="E383" s="668"/>
      <c r="F383" s="519"/>
    </row>
    <row r="384" spans="1:6" ht="63.75">
      <c r="A384" s="505" t="s">
        <v>878</v>
      </c>
      <c r="B384" s="579" t="s">
        <v>717</v>
      </c>
      <c r="C384" s="523" t="s">
        <v>317</v>
      </c>
      <c r="D384" s="523">
        <v>2</v>
      </c>
      <c r="E384" s="588"/>
      <c r="F384" s="519">
        <f>SUM(F376)*(D384/100)</f>
        <v>0</v>
      </c>
    </row>
    <row r="385" spans="1:6">
      <c r="A385" s="505"/>
      <c r="B385" s="635"/>
      <c r="C385" s="532"/>
      <c r="D385" s="523"/>
      <c r="E385" s="668"/>
      <c r="F385" s="519"/>
    </row>
    <row r="386" spans="1:6">
      <c r="A386" s="505"/>
      <c r="B386" s="653" t="s">
        <v>147</v>
      </c>
      <c r="C386" s="563"/>
      <c r="D386" s="560"/>
      <c r="E386" s="654"/>
      <c r="F386" s="510"/>
    </row>
    <row r="387" spans="1:6" ht="38.25">
      <c r="A387" s="505"/>
      <c r="B387" s="579" t="s">
        <v>759</v>
      </c>
      <c r="C387" s="563"/>
      <c r="D387" s="560"/>
      <c r="E387" s="654"/>
      <c r="F387" s="510"/>
    </row>
    <row r="388" spans="1:6" ht="38.25">
      <c r="A388" s="505"/>
      <c r="B388" s="579" t="s">
        <v>760</v>
      </c>
      <c r="C388" s="563"/>
      <c r="D388" s="560"/>
      <c r="E388" s="654"/>
      <c r="F388" s="510"/>
    </row>
    <row r="389" spans="1:6">
      <c r="A389" s="505"/>
      <c r="B389" s="579" t="s">
        <v>761</v>
      </c>
      <c r="C389" s="563"/>
      <c r="D389" s="560"/>
      <c r="E389" s="654"/>
      <c r="F389" s="510"/>
    </row>
    <row r="390" spans="1:6" ht="38.25">
      <c r="A390" s="573"/>
      <c r="B390" s="655" t="s">
        <v>762</v>
      </c>
      <c r="C390" s="575"/>
      <c r="D390" s="656"/>
      <c r="E390" s="657"/>
      <c r="F390" s="658"/>
    </row>
    <row r="391" spans="1:6" ht="16.5" thickBot="1">
      <c r="A391" s="659"/>
      <c r="B391" s="752" t="str">
        <f>B223</f>
        <v>STROJNICA S TOPLOTNO ČRPALKO</v>
      </c>
      <c r="C391" s="661"/>
      <c r="D391" s="662"/>
      <c r="E391" s="663"/>
      <c r="F391" s="664">
        <f>SUM(F376:F387)</f>
        <v>0</v>
      </c>
    </row>
    <row r="392" spans="1:6" ht="15.75" thickTop="1">
      <c r="A392" s="670"/>
      <c r="B392" s="666"/>
      <c r="C392" s="667"/>
      <c r="D392" s="553"/>
      <c r="E392" s="668"/>
      <c r="F392" s="671"/>
    </row>
    <row r="393" spans="1:6" ht="15">
      <c r="A393" s="670"/>
      <c r="B393" s="666"/>
      <c r="C393" s="667"/>
      <c r="D393" s="553"/>
      <c r="E393" s="668"/>
      <c r="F393" s="671"/>
    </row>
    <row r="394" spans="1:6" ht="15">
      <c r="A394" s="670"/>
      <c r="B394" s="666"/>
      <c r="C394" s="667"/>
      <c r="D394" s="553"/>
      <c r="E394" s="668"/>
      <c r="F394" s="671"/>
    </row>
    <row r="395" spans="1:6" ht="15">
      <c r="A395" s="670"/>
      <c r="B395" s="666"/>
      <c r="C395" s="667"/>
      <c r="D395" s="553"/>
      <c r="E395" s="668"/>
      <c r="F395" s="671"/>
    </row>
    <row r="396" spans="1:6" ht="15">
      <c r="A396" s="670"/>
      <c r="B396" s="666"/>
      <c r="C396" s="667"/>
      <c r="D396" s="553"/>
      <c r="E396" s="668"/>
      <c r="F396" s="671"/>
    </row>
    <row r="397" spans="1:6" ht="15">
      <c r="A397" s="753"/>
      <c r="B397" s="753" t="s">
        <v>879</v>
      </c>
      <c r="C397" s="753"/>
      <c r="D397" s="753"/>
      <c r="E397" s="754"/>
      <c r="F397" s="755"/>
    </row>
    <row r="398" spans="1:6" ht="51">
      <c r="A398" s="756"/>
      <c r="B398" s="757" t="s">
        <v>880</v>
      </c>
      <c r="C398" s="758"/>
      <c r="D398" s="759"/>
      <c r="E398" s="760"/>
      <c r="F398" s="761"/>
    </row>
    <row r="399" spans="1:6">
      <c r="A399" s="762"/>
      <c r="B399" s="763"/>
      <c r="C399" s="764"/>
      <c r="D399" s="765"/>
      <c r="E399" s="766"/>
      <c r="F399" s="633"/>
    </row>
    <row r="400" spans="1:6">
      <c r="A400" s="762" t="s">
        <v>680</v>
      </c>
      <c r="B400" s="763" t="s">
        <v>881</v>
      </c>
      <c r="C400" s="637"/>
      <c r="D400" s="767"/>
      <c r="E400" s="768"/>
      <c r="F400" s="629"/>
    </row>
    <row r="401" spans="1:6">
      <c r="A401" s="762"/>
      <c r="B401" s="769" t="s">
        <v>882</v>
      </c>
      <c r="C401" s="637"/>
      <c r="D401" s="767"/>
      <c r="E401" s="768"/>
      <c r="F401" s="629"/>
    </row>
    <row r="402" spans="1:6" ht="58.5" customHeight="1">
      <c r="A402" s="762"/>
      <c r="B402" s="770" t="s">
        <v>883</v>
      </c>
      <c r="C402" s="637"/>
      <c r="D402" s="767"/>
      <c r="E402" s="768"/>
      <c r="F402" s="629"/>
    </row>
    <row r="403" spans="1:6" ht="231.75" customHeight="1">
      <c r="A403" s="762"/>
      <c r="B403" s="771" t="s">
        <v>884</v>
      </c>
      <c r="C403" s="637"/>
      <c r="D403" s="767"/>
      <c r="E403" s="768"/>
      <c r="F403" s="629"/>
    </row>
    <row r="404" spans="1:6" ht="166.5" customHeight="1">
      <c r="A404" s="762"/>
      <c r="B404" s="772" t="s">
        <v>885</v>
      </c>
      <c r="C404" s="637"/>
      <c r="D404" s="767"/>
      <c r="E404" s="768"/>
      <c r="F404" s="629"/>
    </row>
    <row r="405" spans="1:6" ht="15.75" customHeight="1">
      <c r="A405" s="762"/>
      <c r="B405" s="773" t="s">
        <v>886</v>
      </c>
      <c r="C405" s="637"/>
      <c r="D405" s="767"/>
      <c r="E405" s="768"/>
      <c r="F405" s="629"/>
    </row>
    <row r="406" spans="1:6" ht="25.5">
      <c r="A406" s="762"/>
      <c r="B406" s="774" t="s">
        <v>887</v>
      </c>
      <c r="C406" s="637"/>
      <c r="D406" s="767"/>
      <c r="E406" s="768"/>
      <c r="F406" s="629"/>
    </row>
    <row r="407" spans="1:6" ht="75.75" customHeight="1">
      <c r="A407" s="762"/>
      <c r="B407" s="775" t="s">
        <v>888</v>
      </c>
      <c r="C407" s="637"/>
      <c r="D407" s="767"/>
      <c r="E407" s="768"/>
      <c r="F407" s="629"/>
    </row>
    <row r="408" spans="1:6" ht="245.25" customHeight="1">
      <c r="A408" s="762"/>
      <c r="B408" s="774" t="s">
        <v>889</v>
      </c>
      <c r="C408" s="637"/>
      <c r="D408" s="767"/>
      <c r="E408" s="768"/>
      <c r="F408" s="629"/>
    </row>
    <row r="409" spans="1:6" ht="116.25" customHeight="1">
      <c r="A409" s="762"/>
      <c r="B409" s="774" t="s">
        <v>890</v>
      </c>
      <c r="C409" s="637"/>
      <c r="D409" s="767"/>
      <c r="E409" s="768"/>
      <c r="F409" s="629"/>
    </row>
    <row r="410" spans="1:6" ht="104.25" customHeight="1">
      <c r="A410" s="762"/>
      <c r="B410" s="776" t="s">
        <v>891</v>
      </c>
      <c r="C410" s="637"/>
      <c r="D410" s="767"/>
      <c r="E410" s="768"/>
      <c r="F410" s="629"/>
    </row>
    <row r="411" spans="1:6" ht="117" customHeight="1">
      <c r="A411" s="762"/>
      <c r="B411" s="774" t="s">
        <v>892</v>
      </c>
      <c r="C411" s="637"/>
      <c r="D411" s="767"/>
      <c r="E411" s="768"/>
      <c r="F411" s="629"/>
    </row>
    <row r="412" spans="1:6" ht="16.5" customHeight="1">
      <c r="A412" s="762"/>
      <c r="B412" s="774"/>
      <c r="C412" s="637"/>
      <c r="D412" s="767"/>
      <c r="E412" s="768"/>
      <c r="F412" s="629"/>
    </row>
    <row r="413" spans="1:6">
      <c r="A413" s="762"/>
      <c r="B413" s="776" t="s">
        <v>893</v>
      </c>
      <c r="C413" s="637"/>
      <c r="D413" s="767"/>
      <c r="E413" s="768"/>
      <c r="F413" s="629"/>
    </row>
    <row r="414" spans="1:6" ht="153.75" customHeight="1">
      <c r="A414" s="762"/>
      <c r="B414" s="775" t="s">
        <v>894</v>
      </c>
      <c r="C414" s="637"/>
      <c r="D414" s="767"/>
      <c r="E414" s="768"/>
      <c r="F414" s="629"/>
    </row>
    <row r="415" spans="1:6" ht="25.5">
      <c r="A415" s="762"/>
      <c r="B415" s="776" t="s">
        <v>895</v>
      </c>
      <c r="C415" s="637"/>
      <c r="D415" s="767"/>
      <c r="E415" s="768"/>
      <c r="F415" s="629"/>
    </row>
    <row r="416" spans="1:6" ht="25.5">
      <c r="A416" s="762"/>
      <c r="B416" s="776" t="s">
        <v>896</v>
      </c>
      <c r="C416" s="637"/>
      <c r="D416" s="767"/>
      <c r="E416" s="768"/>
      <c r="F416" s="629"/>
    </row>
    <row r="417" spans="1:6" ht="114" customHeight="1">
      <c r="A417" s="762"/>
      <c r="B417" s="775" t="s">
        <v>897</v>
      </c>
      <c r="C417" s="637"/>
      <c r="D417" s="767"/>
      <c r="E417" s="768"/>
      <c r="F417" s="629"/>
    </row>
    <row r="418" spans="1:6" ht="39.75" customHeight="1">
      <c r="A418" s="762"/>
      <c r="B418" s="774" t="s">
        <v>898</v>
      </c>
      <c r="C418" s="637"/>
      <c r="D418" s="767"/>
      <c r="E418" s="768"/>
      <c r="F418" s="629"/>
    </row>
    <row r="419" spans="1:6" ht="76.5">
      <c r="A419" s="762"/>
      <c r="B419" s="775" t="s">
        <v>899</v>
      </c>
      <c r="C419" s="637"/>
      <c r="D419" s="767"/>
      <c r="E419" s="768"/>
      <c r="F419" s="629"/>
    </row>
    <row r="420" spans="1:6" ht="324" customHeight="1">
      <c r="A420" s="762"/>
      <c r="B420" s="774" t="s">
        <v>900</v>
      </c>
      <c r="C420" s="637"/>
      <c r="D420" s="767"/>
      <c r="E420" s="768"/>
      <c r="F420" s="629"/>
    </row>
    <row r="421" spans="1:6" ht="93" customHeight="1">
      <c r="A421" s="762"/>
      <c r="B421" s="775" t="s">
        <v>901</v>
      </c>
      <c r="C421" s="637"/>
      <c r="D421" s="767"/>
      <c r="E421" s="768"/>
      <c r="F421" s="629"/>
    </row>
    <row r="422" spans="1:6" ht="219.75" customHeight="1">
      <c r="A422" s="762"/>
      <c r="B422" s="774" t="s">
        <v>902</v>
      </c>
      <c r="C422" s="637"/>
      <c r="D422" s="767"/>
      <c r="E422" s="768"/>
      <c r="F422" s="629"/>
    </row>
    <row r="423" spans="1:6">
      <c r="A423" s="777"/>
      <c r="B423" s="778" t="s">
        <v>903</v>
      </c>
      <c r="C423" s="779" t="s">
        <v>62</v>
      </c>
      <c r="D423" s="630">
        <v>1</v>
      </c>
      <c r="E423" s="780">
        <v>0</v>
      </c>
      <c r="F423" s="510">
        <f>E423*D423</f>
        <v>0</v>
      </c>
    </row>
    <row r="424" spans="1:6">
      <c r="A424" s="762"/>
      <c r="B424" s="781"/>
      <c r="C424" s="782"/>
      <c r="D424" s="767"/>
      <c r="E424" s="768"/>
      <c r="F424" s="629"/>
    </row>
    <row r="425" spans="1:6" s="488" customFormat="1" ht="28.5" customHeight="1">
      <c r="A425" s="783" t="s">
        <v>682</v>
      </c>
      <c r="B425" s="774" t="s">
        <v>904</v>
      </c>
      <c r="C425" s="784" t="s">
        <v>477</v>
      </c>
      <c r="D425" s="785">
        <v>16</v>
      </c>
      <c r="E425" s="780">
        <v>0</v>
      </c>
      <c r="F425" s="510">
        <f>E425*D425</f>
        <v>0</v>
      </c>
    </row>
    <row r="426" spans="1:6" s="488" customFormat="1" ht="10.5" customHeight="1">
      <c r="A426" s="786"/>
      <c r="B426" s="774"/>
      <c r="C426" s="787"/>
      <c r="D426" s="788"/>
      <c r="E426" s="741"/>
      <c r="F426" s="741"/>
    </row>
    <row r="427" spans="1:6" ht="79.5" customHeight="1">
      <c r="A427" s="783" t="s">
        <v>684</v>
      </c>
      <c r="B427" s="776" t="s">
        <v>905</v>
      </c>
      <c r="C427" s="764"/>
      <c r="D427" s="785"/>
      <c r="E427" s="789"/>
      <c r="F427" s="633"/>
    </row>
    <row r="428" spans="1:6">
      <c r="A428" s="790"/>
      <c r="B428" s="772" t="s">
        <v>906</v>
      </c>
      <c r="C428" s="784"/>
      <c r="D428" s="785"/>
      <c r="E428" s="791"/>
      <c r="F428" s="646"/>
    </row>
    <row r="429" spans="1:6">
      <c r="A429" s="790"/>
      <c r="B429" s="792" t="s">
        <v>907</v>
      </c>
      <c r="C429" s="784"/>
      <c r="D429" s="785"/>
      <c r="E429" s="791"/>
      <c r="F429" s="646"/>
    </row>
    <row r="430" spans="1:6">
      <c r="A430" s="790"/>
      <c r="B430" s="792" t="s">
        <v>908</v>
      </c>
      <c r="C430" s="784"/>
      <c r="D430" s="785"/>
      <c r="E430" s="791"/>
      <c r="F430" s="646"/>
    </row>
    <row r="431" spans="1:6">
      <c r="A431" s="790"/>
      <c r="B431" s="792" t="s">
        <v>909</v>
      </c>
      <c r="C431" s="784"/>
      <c r="D431" s="785"/>
      <c r="E431" s="791"/>
      <c r="F431" s="646"/>
    </row>
    <row r="432" spans="1:6">
      <c r="A432" s="790"/>
      <c r="B432" s="792" t="s">
        <v>910</v>
      </c>
      <c r="C432" s="784"/>
      <c r="D432" s="785"/>
      <c r="E432" s="791"/>
      <c r="F432" s="646"/>
    </row>
    <row r="433" spans="1:6">
      <c r="A433" s="790"/>
      <c r="B433" s="792" t="s">
        <v>911</v>
      </c>
      <c r="C433" s="784"/>
      <c r="D433" s="785"/>
      <c r="E433" s="791"/>
      <c r="F433" s="646"/>
    </row>
    <row r="434" spans="1:6">
      <c r="A434" s="790"/>
      <c r="B434" s="792" t="s">
        <v>912</v>
      </c>
      <c r="C434" s="784"/>
      <c r="D434" s="785"/>
      <c r="E434" s="791"/>
      <c r="F434" s="646"/>
    </row>
    <row r="435" spans="1:6">
      <c r="A435" s="790"/>
      <c r="B435" s="792" t="s">
        <v>913</v>
      </c>
      <c r="C435" s="784"/>
      <c r="D435" s="785"/>
      <c r="E435" s="789"/>
      <c r="F435" s="633"/>
    </row>
    <row r="436" spans="1:6">
      <c r="A436" s="790"/>
      <c r="B436" s="792" t="s">
        <v>914</v>
      </c>
      <c r="C436" s="784"/>
      <c r="D436" s="785"/>
      <c r="E436" s="789"/>
      <c r="F436" s="633"/>
    </row>
    <row r="437" spans="1:6">
      <c r="A437" s="790"/>
      <c r="B437" s="772" t="s">
        <v>915</v>
      </c>
      <c r="C437" s="784" t="s">
        <v>62</v>
      </c>
      <c r="D437" s="785">
        <v>1</v>
      </c>
      <c r="E437" s="789">
        <v>0</v>
      </c>
      <c r="F437" s="646">
        <f t="shared" ref="F437" si="5">E437*D437</f>
        <v>0</v>
      </c>
    </row>
    <row r="438" spans="1:6">
      <c r="A438" s="793"/>
      <c r="B438" s="794"/>
      <c r="C438" s="637"/>
      <c r="D438" s="767"/>
      <c r="E438" s="768"/>
      <c r="F438" s="629"/>
    </row>
    <row r="439" spans="1:6">
      <c r="A439" s="793"/>
      <c r="B439" s="794"/>
      <c r="C439" s="782"/>
      <c r="D439" s="767"/>
      <c r="E439" s="768"/>
      <c r="F439" s="629"/>
    </row>
    <row r="440" spans="1:6" ht="38.25">
      <c r="A440" s="790" t="s">
        <v>687</v>
      </c>
      <c r="B440" s="795" t="s">
        <v>916</v>
      </c>
      <c r="C440" s="784"/>
      <c r="D440" s="785"/>
      <c r="E440" s="789"/>
      <c r="F440" s="633"/>
    </row>
    <row r="441" spans="1:6">
      <c r="A441" s="790"/>
      <c r="B441" s="796" t="s">
        <v>917</v>
      </c>
      <c r="C441" s="784" t="s">
        <v>477</v>
      </c>
      <c r="D441" s="785">
        <v>11</v>
      </c>
      <c r="E441" s="791"/>
      <c r="F441" s="646"/>
    </row>
    <row r="442" spans="1:6">
      <c r="A442" s="790"/>
      <c r="B442" s="796" t="s">
        <v>918</v>
      </c>
      <c r="C442" s="784" t="s">
        <v>534</v>
      </c>
      <c r="D442" s="785">
        <v>42</v>
      </c>
      <c r="E442" s="791"/>
      <c r="F442" s="646"/>
    </row>
    <row r="443" spans="1:6">
      <c r="A443" s="790"/>
      <c r="B443" s="796" t="s">
        <v>919</v>
      </c>
      <c r="C443" s="784" t="s">
        <v>477</v>
      </c>
      <c r="D443" s="785">
        <v>4</v>
      </c>
      <c r="E443" s="791"/>
      <c r="F443" s="646"/>
    </row>
    <row r="444" spans="1:6">
      <c r="A444" s="790"/>
      <c r="B444" s="796" t="s">
        <v>920</v>
      </c>
      <c r="C444" s="784" t="s">
        <v>477</v>
      </c>
      <c r="D444" s="785">
        <v>24</v>
      </c>
      <c r="E444" s="791"/>
      <c r="F444" s="646"/>
    </row>
    <row r="445" spans="1:6">
      <c r="A445" s="790"/>
      <c r="B445" s="796" t="s">
        <v>921</v>
      </c>
      <c r="C445" s="784" t="s">
        <v>477</v>
      </c>
      <c r="D445" s="785">
        <v>400</v>
      </c>
      <c r="E445" s="791"/>
      <c r="F445" s="646"/>
    </row>
    <row r="446" spans="1:6">
      <c r="A446" s="790"/>
      <c r="B446" s="796" t="s">
        <v>922</v>
      </c>
      <c r="C446" s="784" t="s">
        <v>477</v>
      </c>
      <c r="D446" s="785">
        <v>1</v>
      </c>
      <c r="E446" s="791"/>
      <c r="F446" s="646"/>
    </row>
    <row r="447" spans="1:6">
      <c r="A447" s="790"/>
      <c r="B447" s="796" t="s">
        <v>923</v>
      </c>
      <c r="C447" s="784" t="s">
        <v>477</v>
      </c>
      <c r="D447" s="785">
        <v>1</v>
      </c>
      <c r="E447" s="791"/>
      <c r="F447" s="646"/>
    </row>
    <row r="448" spans="1:6">
      <c r="A448" s="790"/>
      <c r="B448" s="796" t="s">
        <v>924</v>
      </c>
      <c r="C448" s="784" t="s">
        <v>477</v>
      </c>
      <c r="D448" s="785">
        <v>4</v>
      </c>
      <c r="E448" s="789"/>
      <c r="F448" s="633"/>
    </row>
    <row r="449" spans="1:6">
      <c r="A449" s="790"/>
      <c r="B449" s="796" t="s">
        <v>925</v>
      </c>
      <c r="C449" s="784" t="s">
        <v>477</v>
      </c>
      <c r="D449" s="785">
        <v>10</v>
      </c>
      <c r="E449" s="789"/>
      <c r="F449" s="633"/>
    </row>
    <row r="450" spans="1:6">
      <c r="A450" s="790"/>
      <c r="B450" s="796" t="s">
        <v>926</v>
      </c>
      <c r="C450" s="784" t="s">
        <v>477</v>
      </c>
      <c r="D450" s="785">
        <v>22</v>
      </c>
      <c r="E450" s="789"/>
      <c r="F450" s="633"/>
    </row>
    <row r="451" spans="1:6">
      <c r="A451" s="790"/>
      <c r="B451" s="796" t="s">
        <v>927</v>
      </c>
      <c r="C451" s="784" t="s">
        <v>477</v>
      </c>
      <c r="D451" s="785">
        <v>4</v>
      </c>
      <c r="E451" s="789"/>
      <c r="F451" s="633"/>
    </row>
    <row r="452" spans="1:6">
      <c r="A452" s="790"/>
      <c r="B452" s="796" t="s">
        <v>920</v>
      </c>
      <c r="C452" s="784" t="s">
        <v>477</v>
      </c>
      <c r="D452" s="785">
        <v>8</v>
      </c>
      <c r="E452" s="789"/>
      <c r="F452" s="633"/>
    </row>
    <row r="453" spans="1:6">
      <c r="A453" s="762"/>
      <c r="B453" s="797"/>
      <c r="C453" s="798"/>
      <c r="D453" s="765"/>
      <c r="E453" s="766"/>
      <c r="F453" s="633"/>
    </row>
    <row r="454" spans="1:6" ht="25.5">
      <c r="A454" s="783"/>
      <c r="B454" s="799" t="s">
        <v>928</v>
      </c>
      <c r="C454" s="784" t="s">
        <v>62</v>
      </c>
      <c r="D454" s="785">
        <v>1</v>
      </c>
      <c r="E454" s="789">
        <v>0</v>
      </c>
      <c r="F454" s="646">
        <f t="shared" ref="F454" si="6">E454*D454</f>
        <v>0</v>
      </c>
    </row>
    <row r="455" spans="1:6">
      <c r="A455" s="762"/>
      <c r="B455" s="800"/>
      <c r="C455" s="637"/>
      <c r="D455" s="801"/>
      <c r="E455" s="646"/>
      <c r="F455" s="646"/>
    </row>
    <row r="456" spans="1:6" ht="80.25" customHeight="1">
      <c r="A456" s="790" t="s">
        <v>689</v>
      </c>
      <c r="B456" s="802" t="s">
        <v>929</v>
      </c>
      <c r="C456" s="798" t="s">
        <v>102</v>
      </c>
      <c r="D456" s="803">
        <v>1285</v>
      </c>
      <c r="E456" s="766">
        <v>0</v>
      </c>
      <c r="F456" s="646">
        <f>E456*D456</f>
        <v>0</v>
      </c>
    </row>
    <row r="457" spans="1:6">
      <c r="A457" s="790"/>
      <c r="B457" s="802"/>
      <c r="C457" s="798"/>
      <c r="D457" s="804"/>
      <c r="E457" s="805"/>
      <c r="F457" s="646"/>
    </row>
    <row r="458" spans="1:6" ht="38.25">
      <c r="A458" s="790" t="s">
        <v>691</v>
      </c>
      <c r="B458" s="802" t="s">
        <v>930</v>
      </c>
      <c r="C458" s="798" t="s">
        <v>102</v>
      </c>
      <c r="D458" s="803">
        <v>445</v>
      </c>
      <c r="E458" s="805">
        <v>0</v>
      </c>
      <c r="F458" s="646">
        <f>E458*D458</f>
        <v>0</v>
      </c>
    </row>
    <row r="459" spans="1:6">
      <c r="A459" s="790"/>
      <c r="B459" s="802"/>
      <c r="C459" s="798"/>
      <c r="D459" s="804"/>
      <c r="E459" s="805"/>
      <c r="F459" s="646"/>
    </row>
    <row r="460" spans="1:6" ht="63.75">
      <c r="A460" s="790" t="s">
        <v>694</v>
      </c>
      <c r="B460" s="797" t="s">
        <v>931</v>
      </c>
      <c r="C460" s="644" t="s">
        <v>932</v>
      </c>
      <c r="D460" s="803">
        <v>95</v>
      </c>
      <c r="E460" s="646">
        <v>0</v>
      </c>
      <c r="F460" s="646">
        <f>E460*D460</f>
        <v>0</v>
      </c>
    </row>
    <row r="461" spans="1:6">
      <c r="A461" s="537"/>
      <c r="B461" s="797"/>
      <c r="C461" s="644"/>
      <c r="D461" s="804"/>
      <c r="E461" s="639"/>
      <c r="F461" s="639"/>
    </row>
    <row r="462" spans="1:6" ht="76.5">
      <c r="A462" s="790" t="s">
        <v>698</v>
      </c>
      <c r="B462" s="802" t="s">
        <v>933</v>
      </c>
      <c r="C462" s="644" t="s">
        <v>932</v>
      </c>
      <c r="D462" s="803">
        <v>6</v>
      </c>
      <c r="E462" s="780">
        <v>0</v>
      </c>
      <c r="F462" s="633">
        <f>E462*D462</f>
        <v>0</v>
      </c>
    </row>
    <row r="463" spans="1:6">
      <c r="A463" s="806"/>
      <c r="B463" s="806"/>
      <c r="C463" s="806"/>
      <c r="D463" s="807"/>
      <c r="E463" s="808"/>
      <c r="F463" s="808"/>
    </row>
    <row r="464" spans="1:6" ht="76.5">
      <c r="A464" s="790" t="s">
        <v>701</v>
      </c>
      <c r="B464" s="797" t="s">
        <v>934</v>
      </c>
      <c r="C464" s="644" t="s">
        <v>932</v>
      </c>
      <c r="D464" s="803">
        <v>10</v>
      </c>
      <c r="E464" s="646">
        <v>0</v>
      </c>
      <c r="F464" s="646">
        <f>E464*D464</f>
        <v>0</v>
      </c>
    </row>
    <row r="465" spans="1:6">
      <c r="A465" s="790"/>
      <c r="B465" s="797"/>
      <c r="C465" s="644"/>
      <c r="D465" s="803"/>
      <c r="E465" s="809"/>
      <c r="F465" s="646"/>
    </row>
    <row r="466" spans="1:6" ht="90.75" customHeight="1">
      <c r="A466" s="790" t="s">
        <v>413</v>
      </c>
      <c r="B466" s="802" t="s">
        <v>935</v>
      </c>
      <c r="C466" s="538"/>
      <c r="D466" s="804"/>
      <c r="E466" s="810"/>
      <c r="F466" s="629"/>
    </row>
    <row r="467" spans="1:6">
      <c r="A467" s="790"/>
      <c r="B467" s="802" t="s">
        <v>936</v>
      </c>
      <c r="C467" s="644" t="s">
        <v>62</v>
      </c>
      <c r="D467" s="803">
        <v>20</v>
      </c>
      <c r="E467" s="780">
        <v>0</v>
      </c>
      <c r="F467" s="633">
        <f t="shared" ref="F467:F469" si="7">E467*D467</f>
        <v>0</v>
      </c>
    </row>
    <row r="468" spans="1:6">
      <c r="A468" s="790"/>
      <c r="B468" s="802" t="s">
        <v>937</v>
      </c>
      <c r="C468" s="644" t="s">
        <v>62</v>
      </c>
      <c r="D468" s="803">
        <v>2</v>
      </c>
      <c r="E468" s="780">
        <v>0</v>
      </c>
      <c r="F468" s="633">
        <f t="shared" si="7"/>
        <v>0</v>
      </c>
    </row>
    <row r="469" spans="1:6">
      <c r="A469" s="790"/>
      <c r="B469" s="802" t="s">
        <v>936</v>
      </c>
      <c r="C469" s="644" t="s">
        <v>62</v>
      </c>
      <c r="D469" s="803">
        <v>8</v>
      </c>
      <c r="E469" s="780">
        <v>0</v>
      </c>
      <c r="F469" s="633">
        <f t="shared" si="7"/>
        <v>0</v>
      </c>
    </row>
    <row r="470" spans="1:6">
      <c r="A470" s="790"/>
      <c r="B470" s="802"/>
      <c r="C470" s="644"/>
      <c r="D470" s="803"/>
      <c r="E470" s="780"/>
      <c r="F470" s="633"/>
    </row>
    <row r="471" spans="1:6" ht="51">
      <c r="A471" s="762" t="s">
        <v>415</v>
      </c>
      <c r="B471" s="795" t="s">
        <v>938</v>
      </c>
      <c r="C471" s="798"/>
      <c r="D471" s="785"/>
      <c r="E471" s="805"/>
      <c r="F471" s="811"/>
    </row>
    <row r="472" spans="1:6">
      <c r="A472" s="762"/>
      <c r="B472" s="795" t="s">
        <v>939</v>
      </c>
      <c r="C472" s="764" t="s">
        <v>62</v>
      </c>
      <c r="D472" s="785">
        <v>2</v>
      </c>
      <c r="E472" s="805">
        <v>0</v>
      </c>
      <c r="F472" s="633">
        <f>E472*D472</f>
        <v>0</v>
      </c>
    </row>
    <row r="473" spans="1:6">
      <c r="A473" s="762"/>
      <c r="B473" s="800"/>
      <c r="C473" s="637"/>
      <c r="D473" s="801"/>
      <c r="E473" s="805"/>
      <c r="F473" s="633"/>
    </row>
    <row r="474" spans="1:6" ht="38.25">
      <c r="A474" s="812" t="s">
        <v>417</v>
      </c>
      <c r="B474" s="813" t="s">
        <v>940</v>
      </c>
      <c r="C474" s="630"/>
      <c r="D474" s="630"/>
      <c r="E474" s="805"/>
      <c r="F474" s="633"/>
    </row>
    <row r="475" spans="1:6">
      <c r="A475" s="812"/>
      <c r="B475" s="814" t="s">
        <v>941</v>
      </c>
      <c r="C475" s="630" t="s">
        <v>62</v>
      </c>
      <c r="D475" s="630">
        <v>1</v>
      </c>
      <c r="E475" s="805">
        <v>0</v>
      </c>
      <c r="F475" s="633">
        <f t="shared" ref="F475:F481" si="8">E475*D475</f>
        <v>0</v>
      </c>
    </row>
    <row r="476" spans="1:6">
      <c r="A476" s="812"/>
      <c r="B476" s="814" t="s">
        <v>942</v>
      </c>
      <c r="C476" s="630" t="s">
        <v>62</v>
      </c>
      <c r="D476" s="630">
        <v>1</v>
      </c>
      <c r="E476" s="805">
        <v>0</v>
      </c>
      <c r="F476" s="633">
        <f t="shared" si="8"/>
        <v>0</v>
      </c>
    </row>
    <row r="477" spans="1:6">
      <c r="A477" s="812"/>
      <c r="B477" s="814" t="s">
        <v>943</v>
      </c>
      <c r="C477" s="630" t="s">
        <v>62</v>
      </c>
      <c r="D477" s="630">
        <v>1</v>
      </c>
      <c r="E477" s="805">
        <v>0</v>
      </c>
      <c r="F477" s="633">
        <f t="shared" si="8"/>
        <v>0</v>
      </c>
    </row>
    <row r="478" spans="1:6">
      <c r="A478" s="812"/>
      <c r="B478" s="814" t="s">
        <v>944</v>
      </c>
      <c r="C478" s="630" t="s">
        <v>62</v>
      </c>
      <c r="D478" s="630">
        <v>2</v>
      </c>
      <c r="E478" s="805">
        <v>0</v>
      </c>
      <c r="F478" s="633">
        <f t="shared" si="8"/>
        <v>0</v>
      </c>
    </row>
    <row r="479" spans="1:6">
      <c r="A479" s="812"/>
      <c r="B479" s="814" t="s">
        <v>945</v>
      </c>
      <c r="C479" s="630" t="s">
        <v>62</v>
      </c>
      <c r="D479" s="630">
        <v>1</v>
      </c>
      <c r="E479" s="805">
        <v>0</v>
      </c>
      <c r="F479" s="633">
        <f t="shared" si="8"/>
        <v>0</v>
      </c>
    </row>
    <row r="480" spans="1:6">
      <c r="A480" s="812"/>
      <c r="B480" s="814" t="s">
        <v>946</v>
      </c>
      <c r="C480" s="630" t="s">
        <v>62</v>
      </c>
      <c r="D480" s="630">
        <v>3</v>
      </c>
      <c r="E480" s="805">
        <v>0</v>
      </c>
      <c r="F480" s="633">
        <f t="shared" si="8"/>
        <v>0</v>
      </c>
    </row>
    <row r="481" spans="1:6">
      <c r="A481" s="812"/>
      <c r="B481" s="814" t="s">
        <v>947</v>
      </c>
      <c r="C481" s="630" t="s">
        <v>62</v>
      </c>
      <c r="D481" s="630">
        <v>1</v>
      </c>
      <c r="E481" s="805">
        <v>0</v>
      </c>
      <c r="F481" s="633">
        <f t="shared" si="8"/>
        <v>0</v>
      </c>
    </row>
    <row r="482" spans="1:6">
      <c r="A482" s="815"/>
      <c r="B482" s="751"/>
      <c r="C482" s="538"/>
      <c r="D482" s="816"/>
      <c r="E482" s="791"/>
      <c r="F482" s="633"/>
    </row>
    <row r="483" spans="1:6" ht="51">
      <c r="A483" s="790" t="s">
        <v>419</v>
      </c>
      <c r="B483" s="817" t="s">
        <v>948</v>
      </c>
      <c r="C483" s="637"/>
      <c r="D483" s="801"/>
      <c r="E483" s="646"/>
      <c r="F483" s="646"/>
    </row>
    <row r="484" spans="1:6">
      <c r="A484" s="790"/>
      <c r="B484" s="795" t="s">
        <v>949</v>
      </c>
      <c r="C484" s="798" t="s">
        <v>534</v>
      </c>
      <c r="D484" s="785">
        <v>20</v>
      </c>
      <c r="E484" s="791">
        <v>0</v>
      </c>
      <c r="F484" s="633">
        <f t="shared" ref="F484:F486" si="9">E484*D484</f>
        <v>0</v>
      </c>
    </row>
    <row r="485" spans="1:6">
      <c r="A485" s="537"/>
      <c r="B485" s="800"/>
      <c r="C485" s="637"/>
      <c r="D485" s="801"/>
      <c r="E485" s="639"/>
      <c r="F485" s="646"/>
    </row>
    <row r="486" spans="1:6" ht="51">
      <c r="A486" s="790" t="s">
        <v>421</v>
      </c>
      <c r="B486" s="797" t="s">
        <v>950</v>
      </c>
      <c r="C486" s="798" t="s">
        <v>102</v>
      </c>
      <c r="D486" s="803">
        <v>12</v>
      </c>
      <c r="E486" s="646">
        <v>0</v>
      </c>
      <c r="F486" s="633">
        <f t="shared" si="9"/>
        <v>0</v>
      </c>
    </row>
    <row r="487" spans="1:6">
      <c r="A487" s="815"/>
      <c r="B487" s="800"/>
      <c r="C487" s="538"/>
      <c r="D487" s="538"/>
      <c r="E487" s="646"/>
      <c r="F487" s="633"/>
    </row>
    <row r="488" spans="1:6" ht="63.75">
      <c r="A488" s="790" t="s">
        <v>548</v>
      </c>
      <c r="B488" s="795" t="s">
        <v>951</v>
      </c>
      <c r="C488" s="798" t="s">
        <v>62</v>
      </c>
      <c r="D488" s="785">
        <v>2</v>
      </c>
      <c r="E488" s="791">
        <v>0</v>
      </c>
      <c r="F488" s="646">
        <f t="shared" ref="F488" si="10">E488*D488</f>
        <v>0</v>
      </c>
    </row>
    <row r="489" spans="1:6">
      <c r="A489" s="790"/>
      <c r="B489" s="795"/>
      <c r="C489" s="798"/>
      <c r="D489" s="785"/>
      <c r="E489" s="791"/>
      <c r="F489" s="646"/>
    </row>
    <row r="490" spans="1:6" ht="51">
      <c r="A490" s="812" t="s">
        <v>425</v>
      </c>
      <c r="B490" s="763" t="s">
        <v>952</v>
      </c>
      <c r="C490" s="630"/>
      <c r="D490" s="630"/>
      <c r="E490" s="780"/>
      <c r="F490" s="811"/>
    </row>
    <row r="491" spans="1:6">
      <c r="A491" s="812"/>
      <c r="B491" s="814" t="s">
        <v>953</v>
      </c>
      <c r="C491" s="630" t="s">
        <v>62</v>
      </c>
      <c r="D491" s="630">
        <v>2</v>
      </c>
      <c r="E491" s="805">
        <v>0</v>
      </c>
      <c r="F491" s="811">
        <f t="shared" ref="F491" si="11">E491*D491</f>
        <v>0</v>
      </c>
    </row>
    <row r="492" spans="1:6">
      <c r="A492" s="812"/>
      <c r="B492" s="818"/>
      <c r="C492" s="626"/>
      <c r="D492" s="538"/>
      <c r="E492" s="805"/>
      <c r="F492" s="811"/>
    </row>
    <row r="493" spans="1:6" s="488" customFormat="1" ht="66" customHeight="1">
      <c r="A493" s="819" t="s">
        <v>427</v>
      </c>
      <c r="B493" s="817" t="s">
        <v>954</v>
      </c>
      <c r="C493" s="820"/>
      <c r="D493" s="821"/>
      <c r="E493" s="741"/>
      <c r="F493" s="741"/>
    </row>
    <row r="494" spans="1:6" s="488" customFormat="1" ht="15.75" customHeight="1">
      <c r="A494" s="822"/>
      <c r="B494" s="823" t="s">
        <v>955</v>
      </c>
      <c r="C494" s="630" t="s">
        <v>477</v>
      </c>
      <c r="D494" s="630">
        <v>2</v>
      </c>
      <c r="E494" s="780">
        <v>0</v>
      </c>
      <c r="F494" s="824">
        <f>E494*D494</f>
        <v>0</v>
      </c>
    </row>
    <row r="495" spans="1:6">
      <c r="A495" s="825"/>
      <c r="B495" s="814"/>
      <c r="C495" s="630"/>
      <c r="D495" s="644"/>
      <c r="E495" s="805"/>
      <c r="F495" s="811"/>
    </row>
    <row r="496" spans="1:6" ht="204">
      <c r="A496" s="505" t="s">
        <v>552</v>
      </c>
      <c r="B496" s="826" t="s">
        <v>956</v>
      </c>
      <c r="C496" s="644"/>
      <c r="D496" s="644"/>
      <c r="E496" s="827"/>
      <c r="F496" s="633"/>
    </row>
    <row r="497" spans="1:6">
      <c r="A497" s="505"/>
      <c r="B497" s="763" t="s">
        <v>957</v>
      </c>
      <c r="C497" s="644" t="s">
        <v>62</v>
      </c>
      <c r="D497" s="644">
        <v>1</v>
      </c>
      <c r="E497" s="827">
        <v>0</v>
      </c>
      <c r="F497" s="633">
        <f t="shared" ref="F497:F498" si="12">E497*D497</f>
        <v>0</v>
      </c>
    </row>
    <row r="498" spans="1:6">
      <c r="A498" s="762"/>
      <c r="B498" s="763" t="s">
        <v>958</v>
      </c>
      <c r="C498" s="644" t="s">
        <v>62</v>
      </c>
      <c r="D498" s="644">
        <v>1</v>
      </c>
      <c r="E498" s="827">
        <v>0</v>
      </c>
      <c r="F498" s="633">
        <f t="shared" si="12"/>
        <v>0</v>
      </c>
    </row>
    <row r="499" spans="1:6">
      <c r="A499" s="828"/>
      <c r="B499" s="829"/>
      <c r="C499" s="630"/>
      <c r="D499" s="630"/>
      <c r="E499" s="780"/>
      <c r="F499" s="824"/>
    </row>
    <row r="500" spans="1:6">
      <c r="A500" s="830"/>
      <c r="B500" s="831" t="s">
        <v>959</v>
      </c>
      <c r="C500" s="779"/>
      <c r="D500" s="630"/>
      <c r="E500" s="780"/>
      <c r="F500" s="824"/>
    </row>
    <row r="501" spans="1:6">
      <c r="A501" s="828" t="s">
        <v>431</v>
      </c>
      <c r="B501" s="832" t="s">
        <v>960</v>
      </c>
      <c r="C501" s="630"/>
      <c r="D501" s="630"/>
      <c r="E501" s="780"/>
      <c r="F501" s="824"/>
    </row>
    <row r="502" spans="1:6" ht="89.25">
      <c r="A502" s="828"/>
      <c r="B502" s="610" t="s">
        <v>961</v>
      </c>
      <c r="C502" s="630"/>
      <c r="D502" s="630"/>
      <c r="E502" s="780"/>
      <c r="F502" s="824"/>
    </row>
    <row r="503" spans="1:6">
      <c r="A503" s="828"/>
      <c r="B503" s="781" t="s">
        <v>962</v>
      </c>
      <c r="C503" s="630"/>
      <c r="D503" s="630"/>
      <c r="E503" s="780"/>
      <c r="F503" s="824"/>
    </row>
    <row r="504" spans="1:6">
      <c r="A504" s="828"/>
      <c r="B504" s="781" t="s">
        <v>963</v>
      </c>
      <c r="C504" s="630"/>
      <c r="D504" s="630"/>
      <c r="E504" s="780"/>
      <c r="F504" s="824"/>
    </row>
    <row r="505" spans="1:6">
      <c r="A505" s="828"/>
      <c r="B505" s="781" t="s">
        <v>964</v>
      </c>
      <c r="C505" s="630"/>
      <c r="D505" s="630"/>
      <c r="E505" s="780"/>
      <c r="F505" s="824"/>
    </row>
    <row r="506" spans="1:6">
      <c r="A506" s="828"/>
      <c r="B506" s="781" t="s">
        <v>965</v>
      </c>
      <c r="C506" s="630"/>
      <c r="D506" s="630"/>
      <c r="E506" s="780"/>
      <c r="F506" s="824"/>
    </row>
    <row r="507" spans="1:6">
      <c r="A507" s="828"/>
      <c r="B507" s="781" t="s">
        <v>966</v>
      </c>
      <c r="C507" s="630"/>
      <c r="D507" s="630"/>
      <c r="E507" s="780"/>
      <c r="F507" s="824"/>
    </row>
    <row r="508" spans="1:6">
      <c r="A508" s="828"/>
      <c r="B508" s="781" t="s">
        <v>967</v>
      </c>
      <c r="C508" s="630"/>
      <c r="D508" s="630"/>
      <c r="E508" s="780"/>
      <c r="F508" s="824"/>
    </row>
    <row r="509" spans="1:6">
      <c r="A509" s="828"/>
      <c r="B509" s="781" t="s">
        <v>968</v>
      </c>
      <c r="C509" s="630"/>
      <c r="D509" s="630"/>
      <c r="E509" s="780"/>
      <c r="F509" s="824"/>
    </row>
    <row r="510" spans="1:6">
      <c r="A510" s="828"/>
      <c r="B510" s="781" t="s">
        <v>969</v>
      </c>
      <c r="C510" s="630"/>
      <c r="D510" s="630"/>
      <c r="E510" s="780"/>
      <c r="F510" s="824"/>
    </row>
    <row r="511" spans="1:6">
      <c r="A511" s="828"/>
      <c r="B511" s="781" t="s">
        <v>970</v>
      </c>
      <c r="C511" s="630"/>
      <c r="D511" s="630"/>
      <c r="E511" s="780"/>
      <c r="F511" s="824"/>
    </row>
    <row r="512" spans="1:6">
      <c r="A512" s="828"/>
      <c r="B512" s="781" t="s">
        <v>971</v>
      </c>
      <c r="C512" s="630"/>
      <c r="D512" s="630"/>
      <c r="E512" s="780"/>
      <c r="F512" s="824"/>
    </row>
    <row r="513" spans="1:6">
      <c r="A513" s="828"/>
      <c r="B513" s="781" t="s">
        <v>972</v>
      </c>
      <c r="C513" s="630"/>
      <c r="D513" s="630"/>
      <c r="E513" s="780"/>
      <c r="F513" s="824"/>
    </row>
    <row r="514" spans="1:6">
      <c r="A514" s="828"/>
      <c r="B514" s="781" t="s">
        <v>973</v>
      </c>
      <c r="C514" s="630"/>
      <c r="D514" s="630"/>
      <c r="E514" s="780"/>
      <c r="F514" s="824"/>
    </row>
    <row r="515" spans="1:6">
      <c r="A515" s="828"/>
      <c r="B515" s="781" t="s">
        <v>974</v>
      </c>
      <c r="C515" s="630"/>
      <c r="D515" s="630"/>
      <c r="E515" s="780"/>
      <c r="F515" s="824"/>
    </row>
    <row r="516" spans="1:6">
      <c r="A516" s="828"/>
      <c r="B516" s="781" t="s">
        <v>975</v>
      </c>
      <c r="C516" s="630"/>
      <c r="D516" s="630"/>
      <c r="E516" s="780"/>
      <c r="F516" s="824"/>
    </row>
    <row r="517" spans="1:6">
      <c r="A517" s="828"/>
      <c r="B517" s="781" t="s">
        <v>976</v>
      </c>
      <c r="C517" s="630"/>
      <c r="D517" s="630"/>
      <c r="E517" s="780"/>
      <c r="F517" s="824"/>
    </row>
    <row r="518" spans="1:6" ht="25.5">
      <c r="A518" s="828"/>
      <c r="B518" s="781" t="s">
        <v>977</v>
      </c>
      <c r="C518" s="630"/>
      <c r="D518" s="630"/>
      <c r="E518" s="780"/>
      <c r="F518" s="824"/>
    </row>
    <row r="519" spans="1:6">
      <c r="A519" s="828"/>
      <c r="B519" s="781" t="s">
        <v>978</v>
      </c>
      <c r="C519" s="630"/>
      <c r="D519" s="630"/>
      <c r="E519" s="780"/>
      <c r="F519" s="824"/>
    </row>
    <row r="520" spans="1:6">
      <c r="A520" s="828"/>
      <c r="B520" s="781" t="s">
        <v>979</v>
      </c>
      <c r="C520" s="630"/>
      <c r="D520" s="630"/>
      <c r="E520" s="780"/>
      <c r="F520" s="824"/>
    </row>
    <row r="521" spans="1:6">
      <c r="A521" s="828"/>
      <c r="B521" s="619" t="s">
        <v>980</v>
      </c>
      <c r="C521" s="630"/>
      <c r="D521" s="630"/>
      <c r="E521" s="780"/>
      <c r="F521" s="824"/>
    </row>
    <row r="522" spans="1:6" ht="38.25">
      <c r="A522" s="828"/>
      <c r="B522" s="781" t="s">
        <v>981</v>
      </c>
      <c r="C522" s="630"/>
      <c r="D522" s="630"/>
      <c r="E522" s="780"/>
      <c r="F522" s="824"/>
    </row>
    <row r="523" spans="1:6" ht="83.25" customHeight="1">
      <c r="A523" s="828"/>
      <c r="B523" s="833" t="s">
        <v>982</v>
      </c>
      <c r="C523" s="630"/>
      <c r="D523" s="630"/>
      <c r="E523" s="780"/>
      <c r="F523" s="824"/>
    </row>
    <row r="524" spans="1:6" ht="25.5">
      <c r="A524" s="828"/>
      <c r="B524" s="610" t="s">
        <v>983</v>
      </c>
      <c r="C524" s="630"/>
      <c r="D524" s="630"/>
      <c r="E524" s="780"/>
      <c r="F524" s="824"/>
    </row>
    <row r="525" spans="1:6" ht="51">
      <c r="A525" s="828"/>
      <c r="B525" s="834" t="s">
        <v>984</v>
      </c>
      <c r="C525" s="630"/>
      <c r="D525" s="630"/>
      <c r="E525" s="780"/>
      <c r="F525" s="824"/>
    </row>
    <row r="526" spans="1:6">
      <c r="A526" s="828"/>
      <c r="B526" s="835" t="s">
        <v>985</v>
      </c>
      <c r="C526" s="630"/>
      <c r="D526" s="630"/>
      <c r="E526" s="780"/>
      <c r="F526" s="824"/>
    </row>
    <row r="527" spans="1:6">
      <c r="A527" s="830"/>
      <c r="B527" s="778"/>
      <c r="C527" s="779" t="s">
        <v>62</v>
      </c>
      <c r="D527" s="630">
        <v>1</v>
      </c>
      <c r="E527" s="780">
        <v>0</v>
      </c>
      <c r="F527" s="824">
        <f>E527*D527</f>
        <v>0</v>
      </c>
    </row>
    <row r="528" spans="1:6" ht="38.25">
      <c r="A528" s="836" t="s">
        <v>433</v>
      </c>
      <c r="B528" s="837" t="s">
        <v>981</v>
      </c>
      <c r="C528" s="779"/>
      <c r="D528" s="630"/>
      <c r="E528" s="780"/>
      <c r="F528" s="824"/>
    </row>
    <row r="529" spans="1:6" ht="89.25">
      <c r="A529" s="830"/>
      <c r="B529" s="838" t="s">
        <v>982</v>
      </c>
      <c r="C529" s="779"/>
      <c r="D529" s="630"/>
      <c r="E529" s="780"/>
      <c r="F529" s="824"/>
    </row>
    <row r="530" spans="1:6" ht="25.5">
      <c r="A530" s="830"/>
      <c r="B530" s="619" t="s">
        <v>983</v>
      </c>
      <c r="C530" s="779"/>
      <c r="D530" s="630"/>
      <c r="E530" s="780"/>
      <c r="F530" s="824"/>
    </row>
    <row r="531" spans="1:6" ht="51">
      <c r="A531" s="830"/>
      <c r="B531" s="839" t="s">
        <v>984</v>
      </c>
      <c r="C531" s="779"/>
      <c r="D531" s="630"/>
      <c r="E531" s="780"/>
      <c r="F531" s="824"/>
    </row>
    <row r="532" spans="1:6">
      <c r="A532" s="830"/>
      <c r="B532" s="840" t="s">
        <v>986</v>
      </c>
      <c r="C532" s="779" t="s">
        <v>62</v>
      </c>
      <c r="D532" s="630">
        <v>1</v>
      </c>
      <c r="E532" s="780">
        <v>0</v>
      </c>
      <c r="F532" s="824">
        <f>E532*D532</f>
        <v>0</v>
      </c>
    </row>
    <row r="533" spans="1:6">
      <c r="A533" s="830"/>
      <c r="B533" s="778"/>
      <c r="C533" s="779"/>
      <c r="D533" s="630"/>
      <c r="E533" s="780"/>
      <c r="F533" s="824"/>
    </row>
    <row r="534" spans="1:6" ht="51">
      <c r="A534" s="841" t="s">
        <v>435</v>
      </c>
      <c r="B534" s="684" t="s">
        <v>987</v>
      </c>
      <c r="C534" s="630"/>
      <c r="D534" s="630"/>
      <c r="E534" s="780"/>
      <c r="F534" s="824"/>
    </row>
    <row r="535" spans="1:6">
      <c r="A535" s="828"/>
      <c r="B535" s="619" t="s">
        <v>988</v>
      </c>
      <c r="C535" s="798" t="s">
        <v>534</v>
      </c>
      <c r="D535" s="785">
        <v>10</v>
      </c>
      <c r="E535" s="791">
        <v>0</v>
      </c>
      <c r="F535" s="633">
        <f t="shared" ref="F535:F536" si="13">E535*D535</f>
        <v>0</v>
      </c>
    </row>
    <row r="536" spans="1:6">
      <c r="A536" s="828"/>
      <c r="B536" s="619" t="s">
        <v>989</v>
      </c>
      <c r="C536" s="798" t="s">
        <v>534</v>
      </c>
      <c r="D536" s="785">
        <v>10</v>
      </c>
      <c r="E536" s="791">
        <v>0</v>
      </c>
      <c r="F536" s="633">
        <f t="shared" si="13"/>
        <v>0</v>
      </c>
    </row>
    <row r="537" spans="1:6">
      <c r="A537" s="830"/>
      <c r="B537" s="778"/>
      <c r="C537" s="779"/>
      <c r="D537" s="630"/>
      <c r="E537" s="780"/>
      <c r="F537" s="824"/>
    </row>
    <row r="538" spans="1:6" ht="25.5">
      <c r="A538" s="815" t="s">
        <v>450</v>
      </c>
      <c r="B538" s="837" t="s">
        <v>990</v>
      </c>
      <c r="C538" s="630"/>
      <c r="D538" s="630"/>
      <c r="E538" s="780"/>
      <c r="F538" s="824"/>
    </row>
    <row r="539" spans="1:6">
      <c r="A539" s="828"/>
      <c r="B539" s="842" t="s">
        <v>991</v>
      </c>
      <c r="C539" s="798" t="s">
        <v>534</v>
      </c>
      <c r="D539" s="785">
        <v>20</v>
      </c>
      <c r="E539" s="791">
        <v>0</v>
      </c>
      <c r="F539" s="633">
        <f t="shared" ref="F539" si="14">E539*D539</f>
        <v>0</v>
      </c>
    </row>
    <row r="540" spans="1:6">
      <c r="A540" s="828"/>
      <c r="B540" s="829"/>
      <c r="C540" s="630"/>
      <c r="D540" s="630"/>
      <c r="E540" s="780"/>
      <c r="F540" s="824"/>
    </row>
    <row r="541" spans="1:6">
      <c r="A541" s="812" t="s">
        <v>452</v>
      </c>
      <c r="B541" s="837" t="s">
        <v>992</v>
      </c>
      <c r="C541" s="779" t="s">
        <v>62</v>
      </c>
      <c r="D541" s="630">
        <v>1</v>
      </c>
      <c r="E541" s="780">
        <v>0</v>
      </c>
      <c r="F541" s="824">
        <f>E541*D541</f>
        <v>0</v>
      </c>
    </row>
    <row r="542" spans="1:6">
      <c r="A542" s="812"/>
      <c r="B542" s="837"/>
      <c r="C542" s="779"/>
      <c r="D542" s="630"/>
      <c r="E542" s="780"/>
      <c r="F542" s="824"/>
    </row>
    <row r="543" spans="1:6">
      <c r="A543" s="812" t="s">
        <v>454</v>
      </c>
      <c r="B543" s="736" t="s">
        <v>993</v>
      </c>
      <c r="C543" s="779"/>
      <c r="D543" s="630"/>
      <c r="E543" s="780"/>
      <c r="F543" s="824"/>
    </row>
    <row r="544" spans="1:6">
      <c r="A544" s="830"/>
      <c r="B544" s="843" t="s">
        <v>862</v>
      </c>
      <c r="C544" s="779"/>
      <c r="D544" s="630"/>
      <c r="E544" s="780"/>
      <c r="F544" s="824"/>
    </row>
    <row r="545" spans="1:6">
      <c r="A545" s="830"/>
      <c r="B545" s="843" t="s">
        <v>994</v>
      </c>
      <c r="C545" s="779" t="s">
        <v>62</v>
      </c>
      <c r="D545" s="630">
        <v>1</v>
      </c>
      <c r="E545" s="780">
        <v>0</v>
      </c>
      <c r="F545" s="824">
        <f>E545*D545</f>
        <v>0</v>
      </c>
    </row>
    <row r="546" spans="1:6">
      <c r="A546" s="830"/>
      <c r="B546" s="843"/>
      <c r="C546" s="779"/>
      <c r="D546" s="630"/>
      <c r="E546" s="780"/>
      <c r="F546" s="824"/>
    </row>
    <row r="547" spans="1:6">
      <c r="A547" s="762"/>
      <c r="B547" s="844" t="s">
        <v>995</v>
      </c>
      <c r="C547" s="784"/>
      <c r="D547" s="765"/>
      <c r="E547" s="805"/>
      <c r="F547" s="646"/>
    </row>
    <row r="548" spans="1:6" ht="51">
      <c r="A548" s="815" t="s">
        <v>456</v>
      </c>
      <c r="B548" s="802" t="s">
        <v>996</v>
      </c>
      <c r="C548" s="630" t="s">
        <v>709</v>
      </c>
      <c r="D548" s="631">
        <v>5</v>
      </c>
      <c r="E548" s="632">
        <v>0</v>
      </c>
      <c r="F548" s="633">
        <f>D548*E548</f>
        <v>0</v>
      </c>
    </row>
    <row r="549" spans="1:6">
      <c r="A549" s="825"/>
      <c r="B549" s="763"/>
      <c r="C549" s="644"/>
      <c r="D549" s="644"/>
      <c r="E549" s="805"/>
      <c r="F549" s="811"/>
    </row>
    <row r="550" spans="1:6" ht="51.75" customHeight="1">
      <c r="A550" s="505" t="s">
        <v>458</v>
      </c>
      <c r="B550" s="795" t="s">
        <v>997</v>
      </c>
      <c r="C550" s="644" t="s">
        <v>62</v>
      </c>
      <c r="D550" s="644">
        <v>1</v>
      </c>
      <c r="E550" s="827">
        <v>0</v>
      </c>
      <c r="F550" s="633">
        <f t="shared" ref="F550" si="15">E550*D550</f>
        <v>0</v>
      </c>
    </row>
    <row r="551" spans="1:6" ht="13.5" customHeight="1">
      <c r="A551" s="582"/>
      <c r="B551" s="795"/>
      <c r="C551" s="630"/>
      <c r="D551" s="630"/>
      <c r="E551" s="780"/>
      <c r="F551" s="633"/>
    </row>
    <row r="552" spans="1:6">
      <c r="A552" s="790" t="s">
        <v>460</v>
      </c>
      <c r="B552" s="845" t="s">
        <v>998</v>
      </c>
      <c r="C552" s="846" t="s">
        <v>477</v>
      </c>
      <c r="D552" s="644">
        <v>1</v>
      </c>
      <c r="E552" s="646">
        <v>0</v>
      </c>
      <c r="F552" s="527">
        <f>E552*D552</f>
        <v>0</v>
      </c>
    </row>
    <row r="553" spans="1:6">
      <c r="A553" s="825"/>
      <c r="B553" s="814"/>
      <c r="C553" s="630"/>
      <c r="D553" s="644"/>
      <c r="E553" s="805"/>
      <c r="F553" s="811"/>
    </row>
    <row r="554" spans="1:6" ht="25.5">
      <c r="A554" s="847" t="s">
        <v>462</v>
      </c>
      <c r="B554" s="848" t="s">
        <v>999</v>
      </c>
      <c r="C554" s="644" t="s">
        <v>62</v>
      </c>
      <c r="D554" s="849">
        <v>1</v>
      </c>
      <c r="E554" s="645">
        <v>0</v>
      </c>
      <c r="F554" s="827">
        <f t="shared" ref="F554" si="16">E554*D554</f>
        <v>0</v>
      </c>
    </row>
    <row r="555" spans="1:6">
      <c r="A555" s="847"/>
      <c r="B555" s="850"/>
      <c r="C555" s="630"/>
      <c r="D555" s="849"/>
      <c r="E555" s="645"/>
      <c r="F555" s="527"/>
    </row>
    <row r="556" spans="1:6">
      <c r="A556" s="851"/>
      <c r="B556" s="852" t="s">
        <v>756</v>
      </c>
      <c r="C556" s="853" t="s">
        <v>713</v>
      </c>
      <c r="D556" s="854"/>
      <c r="E556" s="855"/>
      <c r="F556" s="856">
        <f>SUM(F423:F555)</f>
        <v>0</v>
      </c>
    </row>
    <row r="557" spans="1:6">
      <c r="A557" s="828"/>
      <c r="B557" s="763"/>
      <c r="C557" s="630"/>
      <c r="D557" s="644"/>
      <c r="E557" s="645"/>
      <c r="F557" s="827"/>
    </row>
    <row r="558" spans="1:6" ht="25.5">
      <c r="A558" s="828" t="s">
        <v>464</v>
      </c>
      <c r="B558" s="826" t="s">
        <v>757</v>
      </c>
      <c r="C558" s="779" t="s">
        <v>317</v>
      </c>
      <c r="D558" s="644">
        <v>2</v>
      </c>
      <c r="E558" s="645"/>
      <c r="F558" s="827">
        <f>SUM(F556*(D558/100))</f>
        <v>0</v>
      </c>
    </row>
    <row r="559" spans="1:6">
      <c r="A559" s="630"/>
      <c r="B559" s="832"/>
      <c r="C559" s="779"/>
      <c r="D559" s="644"/>
      <c r="E559" s="857"/>
      <c r="F559" s="858"/>
    </row>
    <row r="560" spans="1:6" ht="51">
      <c r="A560" s="830" t="s">
        <v>466</v>
      </c>
      <c r="B560" s="772" t="s">
        <v>1000</v>
      </c>
      <c r="C560" s="779" t="s">
        <v>317</v>
      </c>
      <c r="D560" s="644">
        <v>1</v>
      </c>
      <c r="E560" s="645"/>
      <c r="F560" s="827">
        <f>SUM(F556*(D560/100))</f>
        <v>0</v>
      </c>
    </row>
    <row r="561" spans="1:6">
      <c r="A561" s="630"/>
      <c r="B561" s="832"/>
      <c r="C561" s="779"/>
      <c r="D561" s="644"/>
      <c r="E561" s="857"/>
      <c r="F561" s="858"/>
    </row>
    <row r="562" spans="1:6">
      <c r="A562" s="828" t="s">
        <v>578</v>
      </c>
      <c r="B562" s="826" t="s">
        <v>716</v>
      </c>
      <c r="C562" s="630" t="s">
        <v>317</v>
      </c>
      <c r="D562" s="644">
        <v>1</v>
      </c>
      <c r="E562" s="645"/>
      <c r="F562" s="827">
        <f>SUM(F556*(D562/100))</f>
        <v>0</v>
      </c>
    </row>
    <row r="563" spans="1:6">
      <c r="A563" s="828"/>
      <c r="B563" s="826"/>
      <c r="C563" s="630"/>
      <c r="D563" s="644"/>
      <c r="E563" s="645"/>
      <c r="F563" s="827"/>
    </row>
    <row r="564" spans="1:6">
      <c r="A564" s="828"/>
      <c r="B564" s="826"/>
      <c r="C564" s="630"/>
      <c r="D564" s="644"/>
      <c r="E564" s="645"/>
      <c r="F564" s="827"/>
    </row>
    <row r="565" spans="1:6">
      <c r="A565" s="828"/>
      <c r="B565" s="763"/>
      <c r="C565" s="630"/>
      <c r="D565" s="644"/>
      <c r="E565" s="857"/>
      <c r="F565" s="827"/>
    </row>
    <row r="566" spans="1:6">
      <c r="A566" s="828"/>
      <c r="B566" s="859" t="s">
        <v>147</v>
      </c>
      <c r="C566" s="630"/>
      <c r="D566" s="631"/>
      <c r="E566" s="634"/>
      <c r="F566" s="827"/>
    </row>
    <row r="567" spans="1:6" ht="38.25">
      <c r="A567" s="828"/>
      <c r="B567" s="826" t="s">
        <v>759</v>
      </c>
      <c r="C567" s="630"/>
      <c r="D567" s="631"/>
      <c r="E567" s="634"/>
      <c r="F567" s="827"/>
    </row>
    <row r="568" spans="1:6">
      <c r="A568" s="828"/>
      <c r="B568" s="826" t="s">
        <v>761</v>
      </c>
      <c r="C568" s="630"/>
      <c r="D568" s="631"/>
      <c r="E568" s="634"/>
      <c r="F568" s="827"/>
    </row>
    <row r="569" spans="1:6" ht="25.5">
      <c r="A569" s="828"/>
      <c r="B569" s="859" t="s">
        <v>1001</v>
      </c>
      <c r="C569" s="644"/>
      <c r="D569" s="631"/>
      <c r="E569" s="632"/>
      <c r="F569" s="827"/>
    </row>
    <row r="570" spans="1:6" ht="25.5">
      <c r="A570" s="828"/>
      <c r="B570" s="860" t="s">
        <v>1002</v>
      </c>
      <c r="C570" s="779"/>
      <c r="D570" s="861"/>
      <c r="E570" s="632"/>
      <c r="F570" s="862"/>
    </row>
    <row r="571" spans="1:6" ht="15.75" thickBot="1">
      <c r="A571" s="863"/>
      <c r="B571" s="864" t="str">
        <f>B397</f>
        <v xml:space="preserve">PREZRAČEVANJE </v>
      </c>
      <c r="C571" s="865"/>
      <c r="D571" s="865"/>
      <c r="E571" s="866"/>
      <c r="F571" s="867">
        <f>SUM(F556:F570)</f>
        <v>0</v>
      </c>
    </row>
    <row r="572" spans="1:6" ht="13.5" thickTop="1">
      <c r="A572" s="868"/>
      <c r="B572" s="869"/>
      <c r="C572" s="870"/>
      <c r="D572" s="870"/>
      <c r="E572" s="871"/>
      <c r="F572" s="872"/>
    </row>
    <row r="573" spans="1:6">
      <c r="A573" s="868"/>
      <c r="B573" s="869"/>
      <c r="C573" s="870"/>
      <c r="D573" s="870"/>
      <c r="E573" s="871"/>
      <c r="F573" s="872"/>
    </row>
    <row r="574" spans="1:6">
      <c r="A574" s="868"/>
      <c r="B574" s="869"/>
      <c r="C574" s="870"/>
      <c r="D574" s="870"/>
      <c r="E574" s="871"/>
      <c r="F574" s="872"/>
    </row>
    <row r="575" spans="1:6">
      <c r="A575" s="868"/>
      <c r="B575" s="869"/>
      <c r="C575" s="870"/>
      <c r="D575" s="870"/>
      <c r="E575" s="871"/>
      <c r="F575" s="872"/>
    </row>
    <row r="576" spans="1:6">
      <c r="A576" s="868"/>
      <c r="B576" s="869"/>
      <c r="C576" s="870"/>
      <c r="D576" s="870"/>
      <c r="E576" s="871"/>
      <c r="F576" s="872"/>
    </row>
    <row r="577" spans="1:6" ht="18">
      <c r="A577" s="873"/>
      <c r="B577" s="874" t="s">
        <v>1003</v>
      </c>
      <c r="C577" s="875"/>
      <c r="D577" s="876"/>
      <c r="E577" s="877"/>
      <c r="F577" s="878"/>
    </row>
    <row r="578" spans="1:6" ht="15.75">
      <c r="A578" s="879"/>
      <c r="B578" s="880"/>
      <c r="C578" s="881"/>
      <c r="D578" s="882"/>
      <c r="E578" s="883"/>
      <c r="F578" s="883"/>
    </row>
    <row r="579" spans="1:6" ht="15.75">
      <c r="A579" s="879"/>
      <c r="B579" s="880" t="str">
        <f>B97</f>
        <v>VODOVOD IN KANALIZACIJA</v>
      </c>
      <c r="C579" s="884"/>
      <c r="D579" s="885"/>
      <c r="E579" s="883"/>
      <c r="F579" s="886">
        <f>F97</f>
        <v>0</v>
      </c>
    </row>
    <row r="580" spans="1:6" ht="15.75">
      <c r="A580" s="879"/>
      <c r="B580" s="880"/>
      <c r="C580" s="884"/>
      <c r="D580" s="885"/>
      <c r="E580" s="883"/>
      <c r="F580" s="886"/>
    </row>
    <row r="581" spans="1:6" ht="15.75">
      <c r="A581" s="879"/>
      <c r="B581" s="880" t="str">
        <f>B212</f>
        <v xml:space="preserve">OGREVANJE </v>
      </c>
      <c r="C581" s="884"/>
      <c r="D581" s="885"/>
      <c r="E581" s="883"/>
      <c r="F581" s="886">
        <f>F212</f>
        <v>0</v>
      </c>
    </row>
    <row r="582" spans="1:6" ht="15.75">
      <c r="A582" s="879"/>
      <c r="B582" s="880"/>
      <c r="C582" s="884"/>
      <c r="D582" s="885"/>
      <c r="E582" s="883"/>
      <c r="F582" s="886"/>
    </row>
    <row r="583" spans="1:6" ht="15.75">
      <c r="A583" s="879"/>
      <c r="B583" s="880" t="str">
        <f>B391</f>
        <v>STROJNICA S TOPLOTNO ČRPALKO</v>
      </c>
      <c r="C583" s="884"/>
      <c r="D583" s="885"/>
      <c r="E583" s="883"/>
      <c r="F583" s="886">
        <f>F391</f>
        <v>0</v>
      </c>
    </row>
    <row r="584" spans="1:6" ht="15.75">
      <c r="A584" s="879"/>
      <c r="B584" s="880"/>
      <c r="C584" s="884"/>
      <c r="D584" s="885"/>
      <c r="E584" s="883"/>
      <c r="F584" s="886"/>
    </row>
    <row r="585" spans="1:6" ht="15.75">
      <c r="A585" s="879"/>
      <c r="B585" s="887" t="s">
        <v>1004</v>
      </c>
      <c r="C585" s="884"/>
      <c r="D585" s="885"/>
      <c r="E585" s="883"/>
      <c r="F585" s="886">
        <f>F571</f>
        <v>0</v>
      </c>
    </row>
    <row r="586" spans="1:6" ht="16.5" thickBot="1">
      <c r="A586" s="879"/>
      <c r="B586" s="880"/>
      <c r="C586" s="884"/>
      <c r="D586" s="885"/>
      <c r="E586" s="883"/>
      <c r="F586" s="886"/>
    </row>
    <row r="587" spans="1:6" ht="17.25" thickTop="1" thickBot="1">
      <c r="A587" s="888"/>
      <c r="B587" s="889" t="s">
        <v>1005</v>
      </c>
      <c r="C587" s="890"/>
      <c r="D587" s="891"/>
      <c r="E587" s="892"/>
      <c r="F587" s="893">
        <f>SUM(F578:F586)</f>
        <v>0</v>
      </c>
    </row>
    <row r="588" spans="1:6" ht="14.25" thickTop="1" thickBot="1">
      <c r="A588" s="894"/>
      <c r="B588" s="895"/>
      <c r="C588" s="895"/>
      <c r="D588" s="895"/>
      <c r="E588" s="896"/>
      <c r="F588" s="896"/>
    </row>
    <row r="589" spans="1:6" ht="17.25" thickTop="1" thickBot="1">
      <c r="A589" s="897"/>
      <c r="B589" s="889" t="s">
        <v>1006</v>
      </c>
      <c r="C589" s="898"/>
      <c r="D589" s="898"/>
      <c r="E589" s="899"/>
      <c r="F589" s="893">
        <f>F587*0.22</f>
        <v>0</v>
      </c>
    </row>
    <row r="590" spans="1:6" ht="14.25" thickTop="1" thickBot="1">
      <c r="A590" s="900"/>
      <c r="F590" s="902"/>
    </row>
    <row r="591" spans="1:6" ht="17.25" thickTop="1" thickBot="1">
      <c r="A591" s="897"/>
      <c r="B591" s="889" t="s">
        <v>1007</v>
      </c>
      <c r="C591" s="898"/>
      <c r="D591" s="898"/>
      <c r="E591" s="899"/>
      <c r="F591" s="893">
        <f>F587+F589</f>
        <v>0</v>
      </c>
    </row>
    <row r="592" spans="1:6" ht="13.5" thickTop="1">
      <c r="A592" s="894"/>
      <c r="B592" s="895"/>
      <c r="C592" s="895"/>
      <c r="D592" s="895"/>
      <c r="E592" s="896"/>
      <c r="F592" s="896"/>
    </row>
    <row r="593" spans="1:5">
      <c r="A593" s="900"/>
    </row>
    <row r="594" spans="1:5">
      <c r="A594" s="900"/>
    </row>
    <row r="595" spans="1:5">
      <c r="A595" s="900"/>
    </row>
    <row r="596" spans="1:5">
      <c r="A596" s="900"/>
    </row>
    <row r="597" spans="1:5">
      <c r="A597" s="900"/>
    </row>
    <row r="598" spans="1:5">
      <c r="A598" s="900"/>
    </row>
    <row r="599" spans="1:5">
      <c r="A599" s="900"/>
    </row>
    <row r="600" spans="1:5">
      <c r="A600" s="900"/>
    </row>
    <row r="601" spans="1:5">
      <c r="E601" s="903"/>
    </row>
  </sheetData>
  <sheetProtection selectLockedCells="1"/>
  <mergeCells count="15">
    <mergeCell ref="B15:E15"/>
    <mergeCell ref="B10:E10"/>
    <mergeCell ref="B11:E11"/>
    <mergeCell ref="B12:E12"/>
    <mergeCell ref="B13:E13"/>
    <mergeCell ref="B14:E14"/>
    <mergeCell ref="B22:E22"/>
    <mergeCell ref="B23:E23"/>
    <mergeCell ref="B24:E24"/>
    <mergeCell ref="B16:E16"/>
    <mergeCell ref="B17:E17"/>
    <mergeCell ref="B18:E18"/>
    <mergeCell ref="B19:E19"/>
    <mergeCell ref="B20:E20"/>
    <mergeCell ref="B21:E21"/>
  </mergeCells>
  <pageMargins left="0.67708333333333337" right="0.55118110236220474" top="0.39583333333333331" bottom="0.6875" header="0" footer="0.39370078740157483"/>
  <pageSetup paperSize="9" scale="99" orientation="portrait" r:id="rId1"/>
  <headerFooter alignWithMargins="0">
    <oddFooter>&amp;L&amp;7Obj.: DSŠ Lendava
Št.projekta: 68-04-22&amp;C&amp;7                    STROJNE INSTALACIJE&amp;R&amp;P/&amp;N</oddFooter>
  </headerFooter>
  <rowBreaks count="5" manualBreakCount="5">
    <brk id="42" max="16383" man="1"/>
    <brk id="135" max="16383" man="1"/>
    <brk id="222" max="16383" man="1"/>
    <brk id="396" max="16383" man="1"/>
    <brk id="57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6</vt:i4>
      </vt:variant>
    </vt:vector>
  </HeadingPairs>
  <TitlesOfParts>
    <vt:vector size="12" baseType="lpstr">
      <vt:lpstr>SKUPNA REKAPITULACIJA</vt:lpstr>
      <vt:lpstr>GRADBENO OBRTNIŠKA DELA</vt:lpstr>
      <vt:lpstr>rekapitulacija elektro</vt:lpstr>
      <vt:lpstr>sd elektroinstalacije</vt:lpstr>
      <vt:lpstr>elektroinstalacije</vt:lpstr>
      <vt:lpstr>strojne instalacije</vt:lpstr>
      <vt:lpstr>'SKUPNA REKAPITULACIJA'!_Hlk108001572</vt:lpstr>
      <vt:lpstr>elektroinstalacije!Področje_tiskanja</vt:lpstr>
      <vt:lpstr>'GRADBENO OBRTNIŠKA DELA'!Področje_tiskanja</vt:lpstr>
      <vt:lpstr>'rekapitulacija elektro'!Področje_tiskanja</vt:lpstr>
      <vt:lpstr>elektroinstalacije!Tiskanje_naslovov</vt:lpstr>
      <vt:lpstr>'strojne instalacije'!Tiskanje_naslovov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 Sinergija</dc:creator>
  <cp:lastModifiedBy>Matej</cp:lastModifiedBy>
  <cp:lastPrinted>2022-07-19T05:39:03Z</cp:lastPrinted>
  <dcterms:created xsi:type="dcterms:W3CDTF">2020-01-25T20:22:28Z</dcterms:created>
  <dcterms:modified xsi:type="dcterms:W3CDTF">2022-07-20T12:24:58Z</dcterms:modified>
</cp:coreProperties>
</file>